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eamcol-my.sharepoint.com/personal/wespitia_ideam_gov_co/Documents/Documentos/2024/Fonvida/Proceso HCI/Cotizaciones/"/>
    </mc:Choice>
  </mc:AlternateContent>
  <xr:revisionPtr revIDLastSave="5" documentId="13_ncr:1_{6CF862E7-620A-B448-80FB-052F2B79F561}" xr6:coauthVersionLast="47" xr6:coauthVersionMax="47" xr10:uidLastSave="{A8376793-4A21-4B51-97BB-F88ED7C8910F}"/>
  <bookViews>
    <workbookView xWindow="-120" yWindow="-120" windowWidth="29040" windowHeight="15720" xr2:uid="{4DD47838-C24A-0C46-A85D-58990DBE538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2" i="1" l="1"/>
  <c r="R14" i="1" l="1"/>
  <c r="Q14" i="1"/>
  <c r="S13" i="1"/>
  <c r="S11" i="1"/>
  <c r="S10" i="1"/>
  <c r="S14" i="1" s="1"/>
  <c r="E24" i="1" s="1"/>
  <c r="S9" i="1"/>
  <c r="S8" i="1"/>
  <c r="O14" i="1"/>
  <c r="N14" i="1"/>
  <c r="P13" i="1"/>
  <c r="P12" i="1"/>
  <c r="P14" i="1" s="1"/>
  <c r="E23" i="1" s="1"/>
  <c r="P11" i="1"/>
  <c r="P10" i="1"/>
  <c r="P9" i="1"/>
  <c r="P8" i="1"/>
  <c r="L14" i="1" l="1"/>
  <c r="K14" i="1"/>
  <c r="M13" i="1"/>
  <c r="M12" i="1"/>
  <c r="M11" i="1"/>
  <c r="M10" i="1"/>
  <c r="M9" i="1"/>
  <c r="M8" i="1"/>
  <c r="M14" i="1" l="1"/>
  <c r="E22" i="1" s="1"/>
  <c r="I14" i="1"/>
  <c r="H14" i="1"/>
  <c r="J13" i="1"/>
  <c r="J12" i="1"/>
  <c r="J11" i="1"/>
  <c r="J10" i="1"/>
  <c r="J9" i="1"/>
  <c r="J8" i="1"/>
  <c r="J14" i="1" s="1"/>
  <c r="E21" i="1" s="1"/>
  <c r="G13" i="1" l="1"/>
  <c r="G12" i="1"/>
  <c r="G11" i="1"/>
  <c r="G10" i="1"/>
  <c r="G9" i="1"/>
  <c r="G8" i="1"/>
  <c r="E14" i="1"/>
  <c r="F14" i="1"/>
  <c r="G14" i="1" l="1"/>
  <c r="E20" i="1" s="1"/>
  <c r="F20" i="1" s="1"/>
  <c r="G20" i="1" s="1"/>
</calcChain>
</file>

<file path=xl/sharedStrings.xml><?xml version="1.0" encoding="utf-8"?>
<sst xmlns="http://schemas.openxmlformats.org/spreadsheetml/2006/main" count="56" uniqueCount="39">
  <si>
    <t>GROWDATA SAS</t>
  </si>
  <si>
    <t>DESCRIPCION DEL OBJETO:</t>
  </si>
  <si>
    <t>SUMINISTRO, IMPLEMENTACIÓN (INSTALACIÓN Y CONFIGURACIÓN, PRUEBA, PUESTA EN FUNCIONAMIENTO, TRANSFERENCIA DE CONOCIMIENTO Y ESTABILIZACIÓN), SOPORTE  Y MANTENIMIENTO DE UNA SOLUCION INTEGRAL DE INFRAESTRUCTURA TECNOLOGICA DE HARDWARE Y SOFTWARE PARA EL IDEAM</t>
  </si>
  <si>
    <t>DESCRIPCIÓN DEL BIEN Y/O SERVICIO</t>
  </si>
  <si>
    <t>UNIDAD DE MEDIDA</t>
  </si>
  <si>
    <t>CANTIDAD</t>
  </si>
  <si>
    <t>VALOR UNITARIO</t>
  </si>
  <si>
    <t>IVA</t>
  </si>
  <si>
    <t>VALOR UNITARIO INCLUIDO IVA</t>
  </si>
  <si>
    <t>Suministro de una solución de infraestructura HCI, que incluya servicios de instalación , configuración, pruebas, puesta en funcionamiento, transferencia de conocimiento, soporte y mantenimiento, con soporte y  garantia de tres (3) años. De acuerdo con el anexo tecnico  adjunto.</t>
  </si>
  <si>
    <t>UN</t>
  </si>
  <si>
    <t>Suministro de una solución de almacenamiento definida por software para respaldo de información, que incluya servicios de instalación , configuración, pruebas, puesta en funcionamiento, transferencia de conocimiento, soporte y mantenimiento, con soporte y  garantia de tres (3) años. De acuerdo con el anexo tecnico adjunto.</t>
  </si>
  <si>
    <t>Suministro, instalación, configuración, pruebas, puesta en funcionamiento, transferencia de conocimiento, soporte y mantenimiento de una solución de dos (2) switches en esquema de conexión de alta disponibilidad para la solución de hiperconvergencia y dos (2) para la solución de almacenamiento. Con soporte y garantía de tres (3) años . De acuerdo con el anexo tecnico adjunto.</t>
  </si>
  <si>
    <t>Suministro de licenciamiento de suscripciones RedHat,  que incluya instalación, configuración, pruebas,  puesta en funcionamiento, transferencia de conocimiento, con soporte y  garantia de tres (3) años. Doscientas (200) horas de Soporte Especializado. De acuerdo con el anexo tecnico adjunto.</t>
  </si>
  <si>
    <t>Suministro de licenciamiento Veeam Backup, que incluya instalación, configuración, pruebas,  puesta en funcionamiento, transferencia de conocimiento, con soporte y  garantia de tres (3) años. De acuerdo con el anexo tecnico adjunto.</t>
  </si>
  <si>
    <t>Suministro de seguro todo riesgo daño material (Poliza de seguro todo riesgo) con cobertura de tres años a los bienes (hardware) ofertados en los items 1,1 (Infraestructura HCI), 1,2 (Almacenamiento) y 1,3 (Switches en HA). La cual debe iniciar a partir de la entrega y puesta en funcionamiento de dichos bienes.</t>
  </si>
  <si>
    <t>GROWDATA SAS - TAMAÑO DE LA MEPRESA GRANDE CON NIT 900.238.438-1</t>
  </si>
  <si>
    <t>COTIZANTE 1</t>
  </si>
  <si>
    <t>COTIZANTE 2</t>
  </si>
  <si>
    <t>COTIZANTE 3</t>
  </si>
  <si>
    <t>COTIZANTE 4</t>
  </si>
  <si>
    <t>COTIZANTE 5</t>
  </si>
  <si>
    <t>ITEM</t>
  </si>
  <si>
    <t>SDT INGENIERIA SAS</t>
  </si>
  <si>
    <t>SDT INGENIERIA SAS - TAMAÑO DE LA EMPRESA GRANDE CON NIT 900.245.364-2</t>
  </si>
  <si>
    <t xml:space="preserve">CONSOLIDADO ESTUDIO DE MERCADO PROCESO FONVIDA </t>
  </si>
  <si>
    <t xml:space="preserve">YEAPDATA - NO ESPECIFICA LA COTIZACIÓN QUE TIPO DE ENMRPESA ES </t>
  </si>
  <si>
    <t xml:space="preserve">GXNT SAS - TAMAÑO DE LA EMPRESA MEDIANA CON NIT 901.509.133-6 </t>
  </si>
  <si>
    <t xml:space="preserve">Una vez relacionado los valores unitarios y valores totales se evidencia LOS SIGUIENTES VALORES DE CADA PROPUESTA </t>
  </si>
  <si>
    <t>S3 SIMPLY SMARTH SPEEDY SAS - TAMAÑO DE LA EMPRESA GRANDE CON NIT 830.120.215-2</t>
  </si>
  <si>
    <r>
      <rPr>
        <b/>
        <sz val="10"/>
        <color theme="1"/>
        <rFont val="Calibri"/>
        <family val="2"/>
        <scheme val="minor"/>
      </rPr>
      <t xml:space="preserve">COTIZANTE 1 </t>
    </r>
    <r>
      <rPr>
        <sz val="10"/>
        <rFont val="Calibri"/>
        <family val="2"/>
        <scheme val="minor"/>
      </rPr>
      <t>- SI INCLUYE PERSONAL SEÑALADO EN EL ARTÍCULO artículo 2.2.1.2.4.2.16 del Decreto 1860 de 2021, por el cual se modifica y adiciona el Decreto 1082 de 2015 de función pública - PERSONAL EN CONDICIÓN DE DISCAPACIDAD</t>
    </r>
  </si>
  <si>
    <r>
      <rPr>
        <b/>
        <sz val="10"/>
        <rFont val="Calibri"/>
        <family val="2"/>
        <scheme val="minor"/>
      </rPr>
      <t xml:space="preserve">COTIZANTE 2 </t>
    </r>
    <r>
      <rPr>
        <sz val="10"/>
        <rFont val="Calibri"/>
        <family val="2"/>
        <scheme val="minor"/>
      </rPr>
      <t>- NO INCLUYE PERSONAL SEÑALADO EN EL ARTÍCULO  2.2.1.2.4.2.16 del Decreto 1860 de 2021, por el cual se modifica y adiciona el Decreto 1082 de 2015 de función pública</t>
    </r>
  </si>
  <si>
    <r>
      <rPr>
        <b/>
        <sz val="10"/>
        <rFont val="Calibri"/>
        <family val="2"/>
        <scheme val="minor"/>
      </rPr>
      <t xml:space="preserve">COTIZANTE 3 </t>
    </r>
    <r>
      <rPr>
        <sz val="10"/>
        <rFont val="Calibri"/>
        <family val="2"/>
        <scheme val="minor"/>
      </rPr>
      <t>- LA COTIZACIÓN NO ESPECIFÍCA SI INCLUYE PERSONAL SEÑALADO EN EL ARTÍCULO 2.2.1.2.4.2.16 del Decreto 1860 de 2021, por el cual se modifica y adiciona el Decreto 1082 de 2015 de función pública</t>
    </r>
  </si>
  <si>
    <r>
      <rPr>
        <b/>
        <sz val="10"/>
        <rFont val="Calibri"/>
        <family val="2"/>
        <scheme val="minor"/>
      </rPr>
      <t xml:space="preserve">COTIZANTE 4 </t>
    </r>
    <r>
      <rPr>
        <sz val="10"/>
        <rFont val="Calibri"/>
        <family val="2"/>
        <scheme val="minor"/>
      </rPr>
      <t>-  NO INCLUYE PERSONAL SEÑALADO EN EL ARTÍCULO  2.2.1.2.4.2.16 del Decreto 1860 de 2021, por el cual se modifica y adiciona el Decreto 1082 de 2015 de función pública</t>
    </r>
  </si>
  <si>
    <t>COTIZANTE 5 - NO INCLUYE PERSONAL SEÑALADO EN EL ARTÍCULO  2.2.1.2.4.2.16 del Decreto 1860 de 2021, por el cual se modifica y adiciona el Decreto 1082 de 2015 de función pública</t>
  </si>
  <si>
    <t xml:space="preserve">YEAPDATA </t>
  </si>
  <si>
    <t xml:space="preserve">GXNT SAS </t>
  </si>
  <si>
    <t>S3 SIMPLY SMARTH SPEEDY SAS</t>
  </si>
  <si>
    <t>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</si>
</sst>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8"/>
      <name val="Segoe UI"/>
      <family val="2"/>
    </font>
    <font>
      <b/>
      <sz val="14"/>
      <name val="Segoe UI"/>
      <family val="2"/>
    </font>
    <font>
      <b/>
      <sz val="9"/>
      <color indexed="8"/>
      <name val="Segoe UI"/>
      <family val="2"/>
    </font>
    <font>
      <sz val="10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8"/>
      <name val="Segoe UI"/>
    </font>
    <font>
      <sz val="8"/>
      <name val="Segoe UI"/>
    </font>
    <font>
      <b/>
      <sz val="10"/>
      <color theme="1"/>
      <name val="Segoe UI"/>
    </font>
    <font>
      <sz val="12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67">
    <xf numFmtId="0" fontId="0" fillId="0" borderId="0" xfId="0"/>
    <xf numFmtId="0" fontId="8" fillId="3" borderId="12" xfId="1" applyFont="1" applyFill="1" applyBorder="1" applyAlignment="1">
      <alignment horizontal="center" vertical="center" wrapText="1"/>
    </xf>
    <xf numFmtId="0" fontId="7" fillId="3" borderId="12" xfId="1" applyFont="1" applyFill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164" fontId="10" fillId="0" borderId="12" xfId="1" applyNumberFormat="1" applyFont="1" applyBorder="1" applyAlignment="1">
      <alignment horizontal="center" vertical="center" wrapText="1"/>
    </xf>
    <xf numFmtId="164" fontId="6" fillId="0" borderId="12" xfId="1" applyNumberFormat="1" applyFont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8" fillId="3" borderId="15" xfId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164" fontId="6" fillId="0" borderId="19" xfId="1" applyNumberFormat="1" applyFont="1" applyBorder="1" applyAlignment="1">
      <alignment horizontal="center" vertical="center" wrapText="1"/>
    </xf>
    <xf numFmtId="164" fontId="10" fillId="0" borderId="19" xfId="1" applyNumberFormat="1" applyFont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164" fontId="8" fillId="2" borderId="4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0" fillId="0" borderId="15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0" fontId="6" fillId="0" borderId="21" xfId="1" applyFont="1" applyBorder="1" applyAlignment="1">
      <alignment horizontal="left" vertical="center" wrapText="1"/>
    </xf>
    <xf numFmtId="0" fontId="8" fillId="2" borderId="10" xfId="1" applyFont="1" applyFill="1" applyBorder="1" applyAlignment="1">
      <alignment horizontal="left" vertical="center" wrapText="1"/>
    </xf>
    <xf numFmtId="164" fontId="0" fillId="0" borderId="12" xfId="0" applyNumberFormat="1" applyBorder="1" applyAlignment="1">
      <alignment horizontal="center" vertical="center"/>
    </xf>
    <xf numFmtId="164" fontId="0" fillId="0" borderId="4" xfId="0" applyNumberFormat="1" applyBorder="1"/>
    <xf numFmtId="164" fontId="1" fillId="7" borderId="4" xfId="0" applyNumberFormat="1" applyFont="1" applyFill="1" applyBorder="1"/>
    <xf numFmtId="164" fontId="1" fillId="6" borderId="4" xfId="0" applyNumberFormat="1" applyFont="1" applyFill="1" applyBorder="1"/>
    <xf numFmtId="164" fontId="1" fillId="5" borderId="4" xfId="0" applyNumberFormat="1" applyFont="1" applyFill="1" applyBorder="1"/>
    <xf numFmtId="164" fontId="1" fillId="4" borderId="4" xfId="0" applyNumberFormat="1" applyFont="1" applyFill="1" applyBorder="1"/>
    <xf numFmtId="164" fontId="1" fillId="8" borderId="5" xfId="0" applyNumberFormat="1" applyFont="1" applyFill="1" applyBorder="1"/>
    <xf numFmtId="0" fontId="14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1" fillId="9" borderId="12" xfId="0" applyNumberFormat="1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5" fillId="3" borderId="16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5" fillId="3" borderId="17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18" xfId="1" applyFont="1" applyFill="1" applyBorder="1" applyAlignment="1">
      <alignment horizontal="center" vertical="center" wrapText="1"/>
    </xf>
    <xf numFmtId="0" fontId="16" fillId="5" borderId="14" xfId="1" applyFont="1" applyFill="1" applyBorder="1" applyAlignment="1">
      <alignment horizontal="center" vertical="center" wrapText="1"/>
    </xf>
    <xf numFmtId="0" fontId="16" fillId="5" borderId="9" xfId="1" applyFont="1" applyFill="1" applyBorder="1" applyAlignment="1">
      <alignment horizontal="center" vertical="center" wrapText="1"/>
    </xf>
    <xf numFmtId="0" fontId="16" fillId="5" borderId="15" xfId="1" applyFont="1" applyFill="1" applyBorder="1" applyAlignment="1">
      <alignment horizontal="center" vertical="center" wrapText="1"/>
    </xf>
    <xf numFmtId="0" fontId="16" fillId="6" borderId="14" xfId="1" applyFont="1" applyFill="1" applyBorder="1" applyAlignment="1">
      <alignment horizontal="center" vertical="center" wrapText="1"/>
    </xf>
    <xf numFmtId="0" fontId="16" fillId="6" borderId="9" xfId="1" applyFont="1" applyFill="1" applyBorder="1" applyAlignment="1">
      <alignment horizontal="center" vertical="center" wrapText="1"/>
    </xf>
    <xf numFmtId="0" fontId="16" fillId="6" borderId="15" xfId="1" applyFont="1" applyFill="1" applyBorder="1" applyAlignment="1">
      <alignment horizontal="center" vertical="center" wrapText="1"/>
    </xf>
    <xf numFmtId="0" fontId="16" fillId="7" borderId="14" xfId="1" applyFont="1" applyFill="1" applyBorder="1" applyAlignment="1">
      <alignment horizontal="center" vertical="center" wrapText="1"/>
    </xf>
    <xf numFmtId="0" fontId="16" fillId="7" borderId="9" xfId="1" applyFont="1" applyFill="1" applyBorder="1" applyAlignment="1">
      <alignment horizontal="center" vertical="center" wrapText="1"/>
    </xf>
    <xf numFmtId="0" fontId="16" fillId="7" borderId="15" xfId="1" applyFont="1" applyFill="1" applyBorder="1" applyAlignment="1">
      <alignment horizontal="center" vertical="center" wrapText="1"/>
    </xf>
    <xf numFmtId="0" fontId="1" fillId="8" borderId="14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15" xfId="0" applyFont="1" applyFill="1" applyBorder="1" applyAlignment="1">
      <alignment horizontal="center" vertical="center" wrapText="1"/>
    </xf>
    <xf numFmtId="0" fontId="16" fillId="4" borderId="13" xfId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</cellXfs>
  <cellStyles count="3">
    <cellStyle name="Normal" xfId="0" builtinId="0"/>
    <cellStyle name="Normal 2 4" xfId="2" xr:uid="{26802C1D-3B0B-5A4A-98EA-49A866ADC828}"/>
    <cellStyle name="Normal 4" xfId="1" xr:uid="{14802B3C-EA4F-0440-9214-98D0E6DF8D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1609725</xdr:colOff>
      <xdr:row>1</xdr:row>
      <xdr:rowOff>66675</xdr:rowOff>
    </xdr:from>
    <xdr:to>
      <xdr:col>1</xdr:col>
      <xdr:colOff>2066117</xdr:colOff>
      <xdr:row>3</xdr:row>
      <xdr:rowOff>81894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985C447-E185-9C42-BBB0-E35E2DF1E0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5325" y="282575"/>
          <a:ext cx="456392" cy="421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9F959-DCC6-0148-9324-D0B880159CA0}">
  <dimension ref="A1:S24"/>
  <sheetViews>
    <sheetView tabSelected="1" topLeftCell="B9" zoomScaleNormal="100" workbookViewId="0">
      <pane xSplit="1" topLeftCell="C1" activePane="topRight" state="frozen"/>
      <selection activeCell="B1" sqref="B1"/>
      <selection pane="topRight" activeCell="F20" sqref="F20:F24"/>
    </sheetView>
  </sheetViews>
  <sheetFormatPr baseColWidth="10" defaultRowHeight="15.75" x14ac:dyDescent="0.25"/>
  <cols>
    <col min="1" max="1" width="6" customWidth="1"/>
    <col min="2" max="2" width="59.125" customWidth="1"/>
    <col min="3" max="3" width="17.625" customWidth="1"/>
    <col min="4" max="4" width="18" customWidth="1"/>
    <col min="5" max="5" width="17" customWidth="1"/>
    <col min="6" max="6" width="17.5" customWidth="1"/>
    <col min="7" max="7" width="19.5" customWidth="1"/>
    <col min="8" max="8" width="18" customWidth="1"/>
    <col min="9" max="9" width="16.125" customWidth="1"/>
    <col min="10" max="10" width="17.375" customWidth="1"/>
    <col min="11" max="11" width="14.875" customWidth="1"/>
    <col min="12" max="12" width="15.5" customWidth="1"/>
    <col min="13" max="13" width="18" customWidth="1"/>
    <col min="14" max="14" width="19" customWidth="1"/>
    <col min="15" max="15" width="16" customWidth="1"/>
    <col min="16" max="16" width="17" customWidth="1"/>
    <col min="17" max="17" width="15.875" customWidth="1"/>
    <col min="18" max="18" width="15.5" customWidth="1"/>
    <col min="19" max="19" width="17.875" customWidth="1"/>
  </cols>
  <sheetData>
    <row r="1" spans="1:19" ht="16.5" thickBot="1" x14ac:dyDescent="0.3"/>
    <row r="2" spans="1:19" ht="15.95" customHeight="1" x14ac:dyDescent="0.25">
      <c r="B2" s="65"/>
      <c r="C2" s="40" t="s">
        <v>25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</row>
    <row r="3" spans="1:19" ht="15.95" customHeight="1" x14ac:dyDescent="0.25">
      <c r="B3" s="6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</row>
    <row r="4" spans="1:19" ht="33" customHeight="1" x14ac:dyDescent="0.25">
      <c r="B4" s="6" t="s">
        <v>1</v>
      </c>
      <c r="C4" s="60" t="s">
        <v>2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</row>
    <row r="5" spans="1:19" ht="71.099999999999994" customHeight="1" x14ac:dyDescent="0.25">
      <c r="B5" s="41"/>
      <c r="C5" s="42"/>
      <c r="D5" s="43"/>
      <c r="E5" s="61" t="s">
        <v>30</v>
      </c>
      <c r="F5" s="62"/>
      <c r="G5" s="63"/>
      <c r="H5" s="61" t="s">
        <v>31</v>
      </c>
      <c r="I5" s="62"/>
      <c r="J5" s="63"/>
      <c r="K5" s="61" t="s">
        <v>32</v>
      </c>
      <c r="L5" s="62"/>
      <c r="M5" s="63"/>
      <c r="N5" s="64" t="s">
        <v>33</v>
      </c>
      <c r="O5" s="64"/>
      <c r="P5" s="64"/>
      <c r="Q5" s="38" t="s">
        <v>34</v>
      </c>
      <c r="R5" s="39"/>
      <c r="S5" s="39"/>
    </row>
    <row r="6" spans="1:19" ht="38.1" customHeight="1" thickBot="1" x14ac:dyDescent="0.3">
      <c r="B6" s="44"/>
      <c r="C6" s="45"/>
      <c r="D6" s="46"/>
      <c r="E6" s="59" t="s">
        <v>16</v>
      </c>
      <c r="F6" s="59"/>
      <c r="G6" s="59"/>
      <c r="H6" s="47" t="s">
        <v>24</v>
      </c>
      <c r="I6" s="48"/>
      <c r="J6" s="49"/>
      <c r="K6" s="50" t="s">
        <v>26</v>
      </c>
      <c r="L6" s="51"/>
      <c r="M6" s="52"/>
      <c r="N6" s="53" t="s">
        <v>27</v>
      </c>
      <c r="O6" s="54"/>
      <c r="P6" s="55"/>
      <c r="Q6" s="56" t="s">
        <v>29</v>
      </c>
      <c r="R6" s="57"/>
      <c r="S6" s="58"/>
    </row>
    <row r="7" spans="1:19" ht="28.5" x14ac:dyDescent="0.25">
      <c r="A7" s="15" t="s">
        <v>22</v>
      </c>
      <c r="B7" s="19" t="s">
        <v>3</v>
      </c>
      <c r="C7" s="7" t="s">
        <v>4</v>
      </c>
      <c r="D7" s="1" t="s">
        <v>5</v>
      </c>
      <c r="E7" s="2" t="s">
        <v>6</v>
      </c>
      <c r="F7" s="2" t="s">
        <v>7</v>
      </c>
      <c r="G7" s="2" t="s">
        <v>8</v>
      </c>
      <c r="H7" s="2" t="s">
        <v>6</v>
      </c>
      <c r="I7" s="2" t="s">
        <v>7</v>
      </c>
      <c r="J7" s="2" t="s">
        <v>8</v>
      </c>
      <c r="K7" s="2" t="s">
        <v>6</v>
      </c>
      <c r="L7" s="2" t="s">
        <v>7</v>
      </c>
      <c r="M7" s="2" t="s">
        <v>8</v>
      </c>
      <c r="N7" s="2" t="s">
        <v>6</v>
      </c>
      <c r="O7" s="2" t="s">
        <v>7</v>
      </c>
      <c r="P7" s="2" t="s">
        <v>8</v>
      </c>
      <c r="Q7" s="2" t="s">
        <v>6</v>
      </c>
      <c r="R7" s="2" t="s">
        <v>7</v>
      </c>
      <c r="S7" s="2" t="s">
        <v>8</v>
      </c>
    </row>
    <row r="8" spans="1:19" ht="57" x14ac:dyDescent="0.25">
      <c r="A8" s="15">
        <v>1</v>
      </c>
      <c r="B8" s="20" t="s">
        <v>9</v>
      </c>
      <c r="C8" s="16" t="s">
        <v>10</v>
      </c>
      <c r="D8" s="3">
        <v>1</v>
      </c>
      <c r="E8" s="5">
        <v>13357558250.418781</v>
      </c>
      <c r="F8" s="4">
        <v>2537936067.5795684</v>
      </c>
      <c r="G8" s="4">
        <f t="shared" ref="G8:G13" si="0">SUM(E8:F8)</f>
        <v>15895494317.99835</v>
      </c>
      <c r="H8" s="5">
        <v>13458996059.701591</v>
      </c>
      <c r="I8" s="4">
        <v>2557209251.3433022</v>
      </c>
      <c r="J8" s="4">
        <f t="shared" ref="J8:J13" si="1">SUM(H8:I8)</f>
        <v>16016205311.044893</v>
      </c>
      <c r="K8" s="4">
        <v>13121241335</v>
      </c>
      <c r="L8" s="4">
        <v>2493035854</v>
      </c>
      <c r="M8" s="4">
        <f t="shared" ref="M8:M13" si="2">SUM(K8:L8)</f>
        <v>15614277189</v>
      </c>
      <c r="N8" s="5">
        <v>13271762720.137526</v>
      </c>
      <c r="O8" s="4">
        <v>2521634916.8261299</v>
      </c>
      <c r="P8" s="4">
        <f t="shared" ref="P8:P13" si="3">SUM(N8:O8)</f>
        <v>15793397636.963655</v>
      </c>
      <c r="Q8" s="5">
        <v>13196395376</v>
      </c>
      <c r="R8" s="5">
        <v>2507315121</v>
      </c>
      <c r="S8" s="5">
        <f t="shared" ref="S8:S13" si="4">SUM(Q8:R8)</f>
        <v>15703710497</v>
      </c>
    </row>
    <row r="9" spans="1:19" ht="71.25" x14ac:dyDescent="0.25">
      <c r="A9" s="15">
        <v>2</v>
      </c>
      <c r="B9" s="20" t="s">
        <v>11</v>
      </c>
      <c r="C9" s="16" t="s">
        <v>10</v>
      </c>
      <c r="D9" s="3">
        <v>1</v>
      </c>
      <c r="E9" s="5">
        <v>5405580021.396596</v>
      </c>
      <c r="F9" s="4">
        <v>1027060204.0653533</v>
      </c>
      <c r="G9" s="4">
        <f t="shared" si="0"/>
        <v>6432640225.4619493</v>
      </c>
      <c r="H9" s="5">
        <v>5446630203.2482224</v>
      </c>
      <c r="I9" s="4">
        <v>1034859738.6171622</v>
      </c>
      <c r="J9" s="4">
        <f t="shared" si="1"/>
        <v>6481489941.8653851</v>
      </c>
      <c r="K9" s="4">
        <v>5309946525</v>
      </c>
      <c r="L9" s="4">
        <v>1008889840</v>
      </c>
      <c r="M9" s="4">
        <f t="shared" si="2"/>
        <v>6318836365</v>
      </c>
      <c r="N9" s="5">
        <v>5370860007.7744246</v>
      </c>
      <c r="O9" s="4">
        <v>1020463401.4771407</v>
      </c>
      <c r="P9" s="4">
        <f t="shared" si="3"/>
        <v>6391323409.251565</v>
      </c>
      <c r="Q9" s="5">
        <v>5340360106</v>
      </c>
      <c r="R9" s="5">
        <v>1014668420</v>
      </c>
      <c r="S9" s="5">
        <f t="shared" si="4"/>
        <v>6355028526</v>
      </c>
    </row>
    <row r="10" spans="1:19" ht="85.5" x14ac:dyDescent="0.25">
      <c r="A10" s="15">
        <v>3</v>
      </c>
      <c r="B10" s="20" t="s">
        <v>12</v>
      </c>
      <c r="C10" s="16" t="s">
        <v>10</v>
      </c>
      <c r="D10" s="3">
        <v>1</v>
      </c>
      <c r="E10" s="5">
        <v>1064238241.4646174</v>
      </c>
      <c r="F10" s="4">
        <v>202205265.8782773</v>
      </c>
      <c r="G10" s="4">
        <f t="shared" si="0"/>
        <v>1266443507.3428946</v>
      </c>
      <c r="H10" s="5">
        <v>1072320107.4572866</v>
      </c>
      <c r="I10" s="4">
        <v>203740820.41688445</v>
      </c>
      <c r="J10" s="4">
        <f t="shared" si="1"/>
        <v>1276060927.874171</v>
      </c>
      <c r="K10" s="4">
        <v>1045410137</v>
      </c>
      <c r="L10" s="4">
        <v>198627926</v>
      </c>
      <c r="M10" s="4">
        <f t="shared" si="2"/>
        <v>1244038063</v>
      </c>
      <c r="N10" s="5">
        <v>1057402644.5268919</v>
      </c>
      <c r="O10" s="4">
        <v>200906502.46010947</v>
      </c>
      <c r="P10" s="4">
        <f t="shared" si="3"/>
        <v>1258309146.9870014</v>
      </c>
      <c r="Q10" s="5">
        <v>1051397894</v>
      </c>
      <c r="R10" s="5">
        <v>199765600</v>
      </c>
      <c r="S10" s="5">
        <f t="shared" si="4"/>
        <v>1251163494</v>
      </c>
    </row>
    <row r="11" spans="1:19" ht="57" x14ac:dyDescent="0.25">
      <c r="A11" s="15">
        <v>4</v>
      </c>
      <c r="B11" s="20" t="s">
        <v>13</v>
      </c>
      <c r="C11" s="16" t="s">
        <v>10</v>
      </c>
      <c r="D11" s="3">
        <v>1</v>
      </c>
      <c r="E11" s="5">
        <v>2868161666.028645</v>
      </c>
      <c r="F11" s="4">
        <v>544950716.54544258</v>
      </c>
      <c r="G11" s="4">
        <f t="shared" si="0"/>
        <v>3413112382.5740876</v>
      </c>
      <c r="H11" s="5">
        <v>2889942595.6429148</v>
      </c>
      <c r="I11" s="4">
        <v>549089093.17215383</v>
      </c>
      <c r="J11" s="4">
        <f t="shared" si="1"/>
        <v>3439031688.8150687</v>
      </c>
      <c r="K11" s="4">
        <v>2817419225</v>
      </c>
      <c r="L11" s="4">
        <v>535309653</v>
      </c>
      <c r="M11" s="4">
        <f t="shared" si="2"/>
        <v>3352728878</v>
      </c>
      <c r="N11" s="5">
        <v>2849739477.8969493</v>
      </c>
      <c r="O11" s="4">
        <v>541450500.8004204</v>
      </c>
      <c r="P11" s="4">
        <f t="shared" si="3"/>
        <v>3391189978.6973696</v>
      </c>
      <c r="Q11" s="5">
        <v>2833556451</v>
      </c>
      <c r="R11" s="5">
        <v>538375726</v>
      </c>
      <c r="S11" s="5">
        <f t="shared" si="4"/>
        <v>3371932177</v>
      </c>
    </row>
    <row r="12" spans="1:19" ht="57" x14ac:dyDescent="0.25">
      <c r="A12" s="15">
        <v>5</v>
      </c>
      <c r="B12" s="20" t="s">
        <v>14</v>
      </c>
      <c r="C12" s="16" t="s">
        <v>10</v>
      </c>
      <c r="D12" s="3">
        <v>1</v>
      </c>
      <c r="E12" s="5">
        <v>985134089.59892499</v>
      </c>
      <c r="F12" s="4">
        <v>187175477.02379575</v>
      </c>
      <c r="G12" s="4">
        <f t="shared" si="0"/>
        <v>1172309566.6227207</v>
      </c>
      <c r="H12" s="5">
        <v>992615235.63065541</v>
      </c>
      <c r="I12" s="4">
        <v>188596894.76982453</v>
      </c>
      <c r="J12" s="4">
        <f t="shared" si="1"/>
        <v>1181212130.40048</v>
      </c>
      <c r="K12" s="4">
        <v>967705466</v>
      </c>
      <c r="L12" s="4">
        <v>183864039</v>
      </c>
      <c r="M12" s="4">
        <f t="shared" si="2"/>
        <v>1151569505</v>
      </c>
      <c r="N12" s="5">
        <v>978806578.23563886</v>
      </c>
      <c r="O12" s="4">
        <v>185973249.8647714</v>
      </c>
      <c r="P12" s="4">
        <f t="shared" si="3"/>
        <v>1164779828.1004102</v>
      </c>
      <c r="Q12" s="5">
        <v>973248157</v>
      </c>
      <c r="R12" s="5">
        <v>184917150</v>
      </c>
      <c r="S12" s="5">
        <f>SUM(Q12:R12)</f>
        <v>1158165307</v>
      </c>
    </row>
    <row r="13" spans="1:19" ht="72" thickBot="1" x14ac:dyDescent="0.3">
      <c r="A13" s="15">
        <v>6</v>
      </c>
      <c r="B13" s="21" t="s">
        <v>15</v>
      </c>
      <c r="C13" s="17" t="s">
        <v>10</v>
      </c>
      <c r="D13" s="9">
        <v>1</v>
      </c>
      <c r="E13" s="10">
        <v>378890756.30252105</v>
      </c>
      <c r="F13" s="11">
        <v>71989243.697478995</v>
      </c>
      <c r="G13" s="11">
        <f t="shared" si="0"/>
        <v>450880000.00000006</v>
      </c>
      <c r="H13" s="10">
        <v>381768067.22689068</v>
      </c>
      <c r="I13" s="11">
        <v>72535932.773109227</v>
      </c>
      <c r="J13" s="11">
        <f t="shared" si="1"/>
        <v>454303999.99999988</v>
      </c>
      <c r="K13" s="11">
        <v>372187563</v>
      </c>
      <c r="L13" s="11">
        <v>70715637</v>
      </c>
      <c r="M13" s="11">
        <f t="shared" si="2"/>
        <v>442903200</v>
      </c>
      <c r="N13" s="5">
        <v>376457142.85714287</v>
      </c>
      <c r="O13" s="4">
        <v>71526857.142857149</v>
      </c>
      <c r="P13" s="4">
        <f t="shared" si="3"/>
        <v>447984000</v>
      </c>
      <c r="Q13" s="5">
        <v>374319328</v>
      </c>
      <c r="R13" s="5">
        <v>71120672</v>
      </c>
      <c r="S13" s="5">
        <f t="shared" si="4"/>
        <v>445440000</v>
      </c>
    </row>
    <row r="14" spans="1:19" ht="16.5" thickBot="1" x14ac:dyDescent="0.3">
      <c r="B14" s="22"/>
      <c r="C14" s="18"/>
      <c r="D14" s="12"/>
      <c r="E14" s="13">
        <f t="shared" ref="E14:S14" si="5">SUM(E8:E13)</f>
        <v>24059563025.210087</v>
      </c>
      <c r="F14" s="13">
        <f t="shared" si="5"/>
        <v>4571316974.789917</v>
      </c>
      <c r="G14" s="28">
        <f t="shared" si="5"/>
        <v>28630880000.000008</v>
      </c>
      <c r="H14" s="13">
        <f t="shared" si="5"/>
        <v>24242272268.907562</v>
      </c>
      <c r="I14" s="13">
        <f t="shared" si="5"/>
        <v>4606031731.0924368</v>
      </c>
      <c r="J14" s="27">
        <f t="shared" si="5"/>
        <v>28848303999.999996</v>
      </c>
      <c r="K14" s="14">
        <f t="shared" si="5"/>
        <v>23633910251</v>
      </c>
      <c r="L14" s="14">
        <f t="shared" si="5"/>
        <v>4490442949</v>
      </c>
      <c r="M14" s="26">
        <f t="shared" si="5"/>
        <v>28124353200</v>
      </c>
      <c r="N14" s="24">
        <f t="shared" si="5"/>
        <v>23905028571.428574</v>
      </c>
      <c r="O14" s="24">
        <f t="shared" si="5"/>
        <v>4541955428.5714293</v>
      </c>
      <c r="P14" s="25">
        <f t="shared" si="5"/>
        <v>28446984000.000004</v>
      </c>
      <c r="Q14" s="24">
        <f t="shared" si="5"/>
        <v>23769277312</v>
      </c>
      <c r="R14" s="24">
        <f t="shared" si="5"/>
        <v>4516162689</v>
      </c>
      <c r="S14" s="29">
        <f t="shared" si="5"/>
        <v>28285440001</v>
      </c>
    </row>
    <row r="19" spans="2:7" x14ac:dyDescent="0.25">
      <c r="G19" s="31" t="s">
        <v>38</v>
      </c>
    </row>
    <row r="20" spans="2:7" x14ac:dyDescent="0.25">
      <c r="C20" s="31" t="s">
        <v>17</v>
      </c>
      <c r="D20" s="30" t="s">
        <v>0</v>
      </c>
      <c r="E20" s="23">
        <f>+G14</f>
        <v>28630880000.000008</v>
      </c>
      <c r="F20" s="34">
        <f>+E20+E21+E22+E23+E24</f>
        <v>142335961201</v>
      </c>
      <c r="G20" s="36">
        <f>+F20/5</f>
        <v>28467192240.200001</v>
      </c>
    </row>
    <row r="21" spans="2:7" x14ac:dyDescent="0.25">
      <c r="C21" s="31" t="s">
        <v>18</v>
      </c>
      <c r="D21" s="8" t="s">
        <v>23</v>
      </c>
      <c r="E21" s="23">
        <f>+J14</f>
        <v>28848303999.999996</v>
      </c>
      <c r="F21" s="35"/>
      <c r="G21" s="37"/>
    </row>
    <row r="22" spans="2:7" ht="31.5" x14ac:dyDescent="0.25">
      <c r="B22" s="32" t="s">
        <v>28</v>
      </c>
      <c r="C22" s="31" t="s">
        <v>19</v>
      </c>
      <c r="D22" s="8" t="s">
        <v>35</v>
      </c>
      <c r="E22" s="23">
        <f>+M14</f>
        <v>28124353200</v>
      </c>
      <c r="F22" s="35"/>
      <c r="G22" s="37"/>
    </row>
    <row r="23" spans="2:7" x14ac:dyDescent="0.25">
      <c r="C23" s="31" t="s">
        <v>20</v>
      </c>
      <c r="D23" s="8" t="s">
        <v>36</v>
      </c>
      <c r="E23" s="23">
        <f>+P14</f>
        <v>28446984000.000004</v>
      </c>
      <c r="F23" s="35"/>
      <c r="G23" s="37"/>
    </row>
    <row r="24" spans="2:7" ht="31.5" x14ac:dyDescent="0.25">
      <c r="C24" s="31" t="s">
        <v>21</v>
      </c>
      <c r="D24" s="33" t="s">
        <v>37</v>
      </c>
      <c r="E24" s="23">
        <f>+S14</f>
        <v>28285440001</v>
      </c>
      <c r="F24" s="35"/>
      <c r="G24" s="37"/>
    </row>
  </sheetData>
  <mergeCells count="16">
    <mergeCell ref="F20:F24"/>
    <mergeCell ref="G20:G24"/>
    <mergeCell ref="Q5:S5"/>
    <mergeCell ref="C2:S3"/>
    <mergeCell ref="B5:D6"/>
    <mergeCell ref="H6:J6"/>
    <mergeCell ref="K6:M6"/>
    <mergeCell ref="N6:P6"/>
    <mergeCell ref="Q6:S6"/>
    <mergeCell ref="E6:G6"/>
    <mergeCell ref="C4:S4"/>
    <mergeCell ref="E5:G5"/>
    <mergeCell ref="H5:J5"/>
    <mergeCell ref="K5:M5"/>
    <mergeCell ref="N5:P5"/>
    <mergeCell ref="B2:B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8FE6BBE8D1674A9E3745DC33423852" ma:contentTypeVersion="18" ma:contentTypeDescription="Crear nuevo documento." ma:contentTypeScope="" ma:versionID="67b2e9432bf98cbfb182083f93455cb6">
  <xsd:schema xmlns:xsd="http://www.w3.org/2001/XMLSchema" xmlns:xs="http://www.w3.org/2001/XMLSchema" xmlns:p="http://schemas.microsoft.com/office/2006/metadata/properties" xmlns:ns2="ec7a252a-b81a-4ec0-b412-96c8cc337025" xmlns:ns3="a6c0351b-822b-4316-85b8-cafaff84f70b" targetNamespace="http://schemas.microsoft.com/office/2006/metadata/properties" ma:root="true" ma:fieldsID="1ed952a6e067c6bf212ce15b4f06bb03" ns2:_="" ns3:_="">
    <xsd:import namespace="ec7a252a-b81a-4ec0-b412-96c8cc337025"/>
    <xsd:import namespace="a6c0351b-822b-4316-85b8-cafaff84f7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a252a-b81a-4ec0-b412-96c8cc33702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9c48b7d-14b2-4fbe-9ae0-8e7dc6837a51}" ma:internalName="TaxCatchAll" ma:showField="CatchAllData" ma:web="ec7a252a-b81a-4ec0-b412-96c8cc3370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0351b-822b-4316-85b8-cafaff84f7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2d8631a-4e50-4419-9e1d-1838066ed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2DE672-19E9-41C9-9824-2CDBC90F66F1}"/>
</file>

<file path=customXml/itemProps2.xml><?xml version="1.0" encoding="utf-8"?>
<ds:datastoreItem xmlns:ds="http://schemas.openxmlformats.org/officeDocument/2006/customXml" ds:itemID="{D8AED6D0-AB81-4ECA-A164-1009A7D6AF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Wilmer Espitia Muñoz</cp:lastModifiedBy>
  <dcterms:created xsi:type="dcterms:W3CDTF">2024-07-11T13:23:38Z</dcterms:created>
  <dcterms:modified xsi:type="dcterms:W3CDTF">2024-07-18T00:10:42Z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2024-07-17T20:36:28Z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de2fffed-60b8-42b2-a465-00fee1de04ba</vt:lpwstr>
  </property>
  <property fmtid="{D5CDD505-2E9C-101B-9397-08002B2CF9AE}" pid="7" name="MSIP_Label_defa4170-0d19-0005-0004-bc88714345d2_ActionId">
    <vt:lpwstr>1c6f4620-307f-477e-83a9-9295a6098789</vt:lpwstr>
  </property>
  <property fmtid="{D5CDD505-2E9C-101B-9397-08002B2CF9AE}" pid="8" name="MSIP_Label_defa4170-0d19-0005-0004-bc88714345d2_ContentBits">
    <vt:lpwstr>0</vt:lpwstr>
  </property>
</Properties>
</file>