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ireccion Juridica\jpastrana\Tramites  Noviembre 2018 y 2019\PROCOLOMBIA\VICTORIA\lacteos\"/>
    </mc:Choice>
  </mc:AlternateContent>
  <bookViews>
    <workbookView xWindow="-120" yWindow="-120" windowWidth="29040" windowHeight="15840"/>
  </bookViews>
  <sheets>
    <sheet name="Evaluación " sheetId="1" r:id="rId1"/>
    <sheet name="Hoja2" sheetId="2" r:id="rId2"/>
    <sheet name="Hoja3" sheetId="3" r:id="rId3"/>
  </sheets>
  <definedNames>
    <definedName name="_xlnm._FilterDatabase" localSheetId="0" hidden="1">'Evaluación '!$A$10:$IK$41</definedName>
    <definedName name="_xlnm.Print_Area" localSheetId="0">'Evaluación '!$A$1:$E$106</definedName>
    <definedName name="_xlnm.Print_Titles" localSheetId="0">'Evaluación 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0" i="1" l="1"/>
  <c r="B41" i="1"/>
  <c r="B44" i="1"/>
  <c r="B47" i="1"/>
  <c r="B62" i="1"/>
  <c r="B21" i="1"/>
  <c r="B70" i="1"/>
  <c r="C70" i="1"/>
  <c r="C44" i="1"/>
  <c r="C47" i="1"/>
  <c r="C21" i="1"/>
  <c r="B34" i="1"/>
  <c r="B30" i="1"/>
  <c r="B28" i="1"/>
  <c r="C84" i="1"/>
  <c r="B84" i="1"/>
  <c r="C82" i="1"/>
  <c r="B82" i="1"/>
  <c r="C77" i="1"/>
  <c r="C79" i="1"/>
  <c r="B77" i="1"/>
  <c r="C62" i="1"/>
  <c r="C58" i="1"/>
  <c r="B58" i="1"/>
  <c r="C55" i="1"/>
  <c r="B55" i="1"/>
  <c r="C52" i="1"/>
  <c r="B52" i="1"/>
  <c r="C38" i="1"/>
  <c r="B38" i="1"/>
  <c r="C36" i="1"/>
  <c r="B36" i="1"/>
  <c r="C34" i="1"/>
  <c r="D34" i="1"/>
  <c r="C32" i="1"/>
  <c r="B32" i="1"/>
  <c r="C30" i="1"/>
  <c r="D30" i="1"/>
  <c r="C28" i="1"/>
  <c r="D28" i="1"/>
  <c r="C26" i="1"/>
  <c r="B26" i="1"/>
  <c r="C24" i="1"/>
  <c r="B24" i="1"/>
  <c r="D21" i="1"/>
  <c r="C18" i="1"/>
  <c r="B18" i="1"/>
  <c r="C13" i="1"/>
  <c r="B13" i="1"/>
  <c r="C11" i="1"/>
  <c r="B104" i="1"/>
  <c r="B11" i="1"/>
  <c r="B86" i="1"/>
  <c r="B105" i="1"/>
  <c r="C86" i="1"/>
  <c r="C40" i="1"/>
  <c r="B79" i="1"/>
  <c r="C66" i="1"/>
  <c r="B66" i="1"/>
  <c r="F25" i="2"/>
  <c r="F23" i="2"/>
  <c r="D70" i="1"/>
  <c r="F21" i="2"/>
  <c r="D58" i="1"/>
  <c r="F19" i="2"/>
  <c r="D44" i="1"/>
  <c r="F15" i="2"/>
  <c r="D36" i="1"/>
  <c r="F13" i="2"/>
  <c r="D82" i="1"/>
  <c r="F27" i="2"/>
  <c r="D24" i="1"/>
  <c r="F6" i="2"/>
  <c r="F7" i="2"/>
  <c r="D55" i="1"/>
  <c r="F18" i="2"/>
  <c r="D18" i="1"/>
  <c r="F4" i="2"/>
  <c r="D26" i="1"/>
  <c r="F8" i="2"/>
  <c r="D13" i="1"/>
  <c r="F3" i="2"/>
  <c r="D32" i="1"/>
  <c r="F11" i="2"/>
  <c r="D77" i="1"/>
  <c r="F22" i="2"/>
  <c r="F24" i="2"/>
  <c r="D84" i="1"/>
  <c r="F28" i="2"/>
  <c r="D38" i="1"/>
  <c r="F14" i="2"/>
  <c r="F16" i="2"/>
  <c r="D52" i="1"/>
  <c r="F17" i="2"/>
  <c r="D62" i="1"/>
  <c r="F20" i="2"/>
  <c r="F26" i="2"/>
  <c r="F29" i="2"/>
  <c r="D11" i="1"/>
  <c r="F2" i="2"/>
  <c r="F12" i="2"/>
  <c r="F5" i="2"/>
  <c r="F9" i="2"/>
  <c r="F10" i="2"/>
  <c r="B87" i="1"/>
  <c r="B48" i="1"/>
  <c r="B80" i="1"/>
  <c r="B106" i="1"/>
  <c r="B67" i="1"/>
</calcChain>
</file>

<file path=xl/sharedStrings.xml><?xml version="1.0" encoding="utf-8"?>
<sst xmlns="http://schemas.openxmlformats.org/spreadsheetml/2006/main" count="183" uniqueCount="139">
  <si>
    <t>1.1</t>
  </si>
  <si>
    <t>1.2</t>
  </si>
  <si>
    <t>1.3</t>
  </si>
  <si>
    <t>1.4</t>
  </si>
  <si>
    <t>1.5</t>
  </si>
  <si>
    <t>1.6</t>
  </si>
  <si>
    <t>2.1</t>
  </si>
  <si>
    <t>4.1</t>
  </si>
  <si>
    <t>4.2</t>
  </si>
  <si>
    <t>4.3</t>
  </si>
  <si>
    <t>6.1</t>
  </si>
  <si>
    <t>6.2</t>
  </si>
  <si>
    <t>6.3</t>
  </si>
  <si>
    <t>6.4</t>
  </si>
  <si>
    <t>7.2</t>
  </si>
  <si>
    <t>7.3</t>
  </si>
  <si>
    <t>Total Ítem Evaluados:</t>
  </si>
  <si>
    <t>Puntaje total obtenido:</t>
  </si>
  <si>
    <t xml:space="preserve">LOCALIZACIÓN Y ACCESOS </t>
  </si>
  <si>
    <t>DISEÑO Y CONSTRUCCIÓN</t>
  </si>
  <si>
    <t>ABASTECIMIENTO DE AGUA</t>
  </si>
  <si>
    <t>DISPOSICIONES DE RESIDUOS LÍQUIDOS</t>
  </si>
  <si>
    <t>DISPOSICIÓN DE RESIDUOS SOLIDOS</t>
  </si>
  <si>
    <t>INSTALACIONES SANITARIAS</t>
  </si>
  <si>
    <t xml:space="preserve">PISOS Y DRENAJES </t>
  </si>
  <si>
    <t xml:space="preserve">PAREDES </t>
  </si>
  <si>
    <t xml:space="preserve">TECHOS </t>
  </si>
  <si>
    <t>PUERTAS</t>
  </si>
  <si>
    <t xml:space="preserve">ILUMINACIÓN </t>
  </si>
  <si>
    <t>VENTILACIÓN</t>
  </si>
  <si>
    <t>Las aberturas para circulación del aire están protegidas con mallas anti insectos de material no corrosivo, fácilmente removibles para su limpieza y reparación.</t>
  </si>
  <si>
    <t>CONDICIONES ESPECIFICAS</t>
  </si>
  <si>
    <t xml:space="preserve">CONDICIONES DE INSTALACIÓN Y FUNCIONAMIENTO DE LOS EQUIPOS </t>
  </si>
  <si>
    <t>ESTADO DE SALUD</t>
  </si>
  <si>
    <t>LIMPIEZA Y DESINFECCIÓN</t>
  </si>
  <si>
    <t>DESECHOS SÓLIDOS</t>
  </si>
  <si>
    <t>CONTROL DE PLAGAS</t>
  </si>
  <si>
    <t>ABASTECIMIENTO O SUMINISTRO DE AGUA POTABLE</t>
  </si>
  <si>
    <t>Observaciones</t>
  </si>
  <si>
    <t>Puntaje Máximo</t>
  </si>
  <si>
    <t>Calificación</t>
  </si>
  <si>
    <t xml:space="preserve">ASPECTO A VERIFICAR </t>
  </si>
  <si>
    <t>CONTROL DE PLAGAS (ARTRÓPODOS, ROEDORES, AVES)</t>
  </si>
  <si>
    <t>1.8</t>
  </si>
  <si>
    <t>1.9</t>
  </si>
  <si>
    <t>1.10</t>
  </si>
  <si>
    <t>1.11</t>
  </si>
  <si>
    <t>1.13</t>
  </si>
  <si>
    <t>1.15</t>
  </si>
  <si>
    <t>1.16</t>
  </si>
  <si>
    <t xml:space="preserve">Total Obtenido </t>
  </si>
  <si>
    <t xml:space="preserve">Porcentaje de cumplimiento </t>
  </si>
  <si>
    <t xml:space="preserve">3.1 </t>
  </si>
  <si>
    <t>ENVASES Y EMBALAJES</t>
  </si>
  <si>
    <t xml:space="preserve"> FABRICACIÓN</t>
  </si>
  <si>
    <t xml:space="preserve">MATERIAS PRIMAS E INSUMOS </t>
  </si>
  <si>
    <t xml:space="preserve">4.4 </t>
  </si>
  <si>
    <t xml:space="preserve">ENVASADO Y EMBALADO, TRAZABILIDAD </t>
  </si>
  <si>
    <t xml:space="preserve">5.2 </t>
  </si>
  <si>
    <t>SISTEMA DE CONTROL</t>
  </si>
  <si>
    <t>GARANTÍA DE LA CONFIABILIDAD DE LAS MEDICIONES</t>
  </si>
  <si>
    <t xml:space="preserve">5.5 </t>
  </si>
  <si>
    <t xml:space="preserve">7.1 </t>
  </si>
  <si>
    <t xml:space="preserve">ALMACENAMIENTO </t>
  </si>
  <si>
    <t>TRANSPORTE</t>
  </si>
  <si>
    <t xml:space="preserve"> DISTRIBUCIÓN </t>
  </si>
  <si>
    <t>% de Cumplimiento total</t>
  </si>
  <si>
    <t xml:space="preserve">VALORES </t>
  </si>
  <si>
    <t xml:space="preserve">REQUISITOS </t>
  </si>
  <si>
    <t xml:space="preserve">CUMPLIMIENTO </t>
  </si>
  <si>
    <t>Los factores propios del proceso del la planta de procesamiento están controlados (tiempo, temperatura, humedad, velocidad de flujo).</t>
  </si>
  <si>
    <t>El funcionamiento de la planta de procesamiento  no pone en riesgo la salud y bienestar de la comunidad.</t>
  </si>
  <si>
    <t>El manejo de residuos líquidos dentro de la planta de procesamiento se  realiza de manera que impide la contaminación del lácteo.</t>
  </si>
  <si>
    <t xml:space="preserve"> Otros aspectos  </t>
  </si>
  <si>
    <t xml:space="preserve">¿Sus productos se comercializan en su zona o son de distribución nacional? </t>
  </si>
  <si>
    <t>¿Cuál es su volumen de producción al día?</t>
  </si>
  <si>
    <t>¿Cuántos días a la semana realiza un proceso productivo?</t>
  </si>
  <si>
    <t xml:space="preserve">Por favor describa brevemente su respuesta </t>
  </si>
  <si>
    <t xml:space="preserve">(Canal tradicional, Supermercados, Tiendas, Canal institucional, otro) </t>
  </si>
  <si>
    <t xml:space="preserve">¿Qué productos lácteos elabora? </t>
  </si>
  <si>
    <t>¿Cuántos proveedores de materias primas tiene?</t>
  </si>
  <si>
    <t xml:space="preserve">En las casillas de calificación, de acuerdo con cada ítem de verificación, califique de la siguiente forma: cero (0) sin cumplimiento  y uno (1) cuando es aceptable o cumple parcialmente, dos (2) cuando cumple totalmente. </t>
  </si>
  <si>
    <t xml:space="preserve">¿Cuenta con auditorías realizadas por terceras partes? </t>
  </si>
  <si>
    <t>El tamaño de los almacenes o depósitos es proporcional a los volúmenes de insumos y de productos terminados.</t>
  </si>
  <si>
    <t>Cada envase y embalaje lleva marcado o grabado la identificación del la planta de procesamiento y el lote de fabricación 5109.</t>
  </si>
  <si>
    <t xml:space="preserve">De cada lote se lleva un registro, legible y con fecha de los detalles pertinentes de producción. </t>
  </si>
  <si>
    <t xml:space="preserve">TRAZABILIDAD </t>
  </si>
  <si>
    <t>Se tienen procedimientos de control en diferentes puntos del proceso de fabricación.</t>
  </si>
  <si>
    <t>Las operaciones de fabricación se realizan en forma secuencial y continua.</t>
  </si>
  <si>
    <t>Colaboradores que tiene la empresa (fijos, temporales, tercerizados)</t>
  </si>
  <si>
    <t>La edificación facilita las operaciones de limpieza, desinfección y control de plagas.</t>
  </si>
  <si>
    <t>¿Cuenta con algún sistema de productividad implementado?, ¿cuál?</t>
  </si>
  <si>
    <t>¿La edificación posee adecuada separación física de las áreas?.</t>
  </si>
  <si>
    <t xml:space="preserve">Existe un área independiente  para el consumo de alimentos y descanso del personal que labora en la planta de procesamiento. </t>
  </si>
  <si>
    <t>¿Se usa agua potable la cual cumple con las normas vigentes? (Resolución 2515)</t>
  </si>
  <si>
    <t xml:space="preserve">¿Cuenta con tanque de almacenamiento? Si contestó que si, este tiene capacidad suficiente para un día de trabajo, garantizando la potabilidad de la misma. </t>
  </si>
  <si>
    <t xml:space="preserve">¿Cuenta con un sistema de tratamiento de agua residuales que cumpla con los requerimientos  para verter a las fuentes hídricas? </t>
  </si>
  <si>
    <t xml:space="preserve">¿Los residuos sólidos generados son ubicados de manera tal que no representan riesgo de contaminación al lácteo, a los ambientes o superficies de potencial contacto con el lácteo?. </t>
  </si>
  <si>
    <t>¿Se cuenta con instalaciones sanitarias en cantidad suficiente tales como servicios sanitarios y vestidores, independientes para hombres y mujeres, separados de las áreas de elaboración?. </t>
  </si>
  <si>
    <t xml:space="preserve">¿Los pisos son de grado sanitarios, resistentes, no porosos, impermeables, no absorbentes, no deslizantes, con acabados libres de grietas o defectos que dificulten la limpieza, y el mantenimiento?. </t>
  </si>
  <si>
    <t>¿Las paredes son  de fácil limpieza. Además, hasta una altura adecuada, con acabado liso y sin grietas?.</t>
  </si>
  <si>
    <t>¿Los techos están diseñados y construidos de manera que se evita la acumulación de suciedad,  formación de hongos, desprendimiento superficial, facilita la limpieza y el mantenimiento?.</t>
  </si>
  <si>
    <t>¿Las aberturas entre las puertas exteriores y los pisos, y entre la puerta  y las paredes evitan el ingreso de plagas?.</t>
  </si>
  <si>
    <t>¿La iluminación es de calidad e intensidad adecuada para la ejecución higiénica y efectiva de  las actividades?.</t>
  </si>
  <si>
    <t>¿Todas las superficies de contacto con el alimento son fácilmente accesibles o desmontables para la limpieza e inspección'.</t>
  </si>
  <si>
    <t xml:space="preserve">¿Los equipos están instalados y ubicados según la secuencia lógica del proceso, desde la recepción de las materias primas y demás ingredientes, hasta la entrega del producto final?. </t>
  </si>
  <si>
    <t>¿La recepción de materias primas la realizan en condiciones que evitan su contaminación, alteración y daños físicos y están debidamente identificadas?</t>
  </si>
  <si>
    <t>¿Las zonas donde se reciben o almacenan materias primas están separadas de las que se destinan a elaboración o envasado del producto final?.</t>
  </si>
  <si>
    <t>¿Los envases y embalajes están fabricados con materiales tales que garantizan la inocuidad del alimento, de acuerdo a la reglamentación Resoluciones 683, 4143 de 2012?.</t>
  </si>
  <si>
    <t xml:space="preserve">¿Los envases y embalajes están almacenados en un sitio exclusivo para este fin, en condiciones de limpieza y debidamente protegidos?. </t>
  </si>
  <si>
    <t>¿Se tienen establecidos análisis de laboratorio o de rutina  en las distintas etapas del proceso?.</t>
  </si>
  <si>
    <t>¿La planta de procesamiento cuenta con un sistema de control y aseguramiento de calidad?.</t>
  </si>
  <si>
    <t>¿La planta cuenta con planes de muestreo y procedimientos de laboratorio?.</t>
  </si>
  <si>
    <t xml:space="preserve">¿La empresa garantiza la confiabilidad de las mediciones que se realizan para el control de puntos o variables críticas del proceso, para lo cual tienen implementado un programa de calibración de los equipos e instrumentos de medición, que se encuentra relacionado con la inocuidad del producto procesado?. </t>
  </si>
  <si>
    <t xml:space="preserve">¿En los sitios o lugares destinados al almacenamiento de materias primas, insumos y productos terminados no se realizan actividades diferentes estas?. </t>
  </si>
  <si>
    <t xml:space="preserve">¿Revisan los medios de transporte antes de cargar los alimentos o materias primas, con el fin de asegurar que se encuentran en adecuadas condiciones sanitarias?. </t>
  </si>
  <si>
    <t>¿Cuenta con una rutina de análisis de resultados entre operarios, mando táctico y Directivos?</t>
  </si>
  <si>
    <t>¿Realiza mas de 12 mejoras al año en los procesos involucrando al personal operativo, mando táctico y Directivo?</t>
  </si>
  <si>
    <t>¿Cuenta con publicación de resultados de los procesos con visibilidad a operarios, mandos tácticos y Directivos?</t>
  </si>
  <si>
    <t>¿Cuenta con un sistema de reconocimiento al personal por sus aportes a las mejoras de los procesos?</t>
  </si>
  <si>
    <t>¿Realiza mejoras que impacten la calidad, costo y entregas?</t>
  </si>
  <si>
    <t>¿Alguno de sus productos cuenta con registro sanitario? Si la respuesta es afirmativa indique el número del registro sanitario.</t>
  </si>
  <si>
    <t>¿Ha sido beneficiaria de convocatorias promovidas por el Gobierno Nacional? ¿Cuál?</t>
  </si>
  <si>
    <t xml:space="preserve">Activos Totales: </t>
  </si>
  <si>
    <t xml:space="preserve">Nombre del representante legal:
</t>
  </si>
  <si>
    <t xml:space="preserve">Responsable del contacto de esta convocatoria:
</t>
  </si>
  <si>
    <t xml:space="preserve">Nombre de la empresa: 
</t>
  </si>
  <si>
    <t xml:space="preserve">Dirección: 
</t>
  </si>
  <si>
    <t xml:space="preserve">Teléfono:
</t>
  </si>
  <si>
    <t>%</t>
  </si>
  <si>
    <t>FORMULARIO DE  POSTULACIÓN (AUTOEVALUACIÓN INOCUIDAD, PRODUCTIVIDAD). 
ANEXO 1</t>
  </si>
  <si>
    <t xml:space="preserve">Correo electrónico de contacto:
</t>
  </si>
  <si>
    <t>¿Cuenta con un canal de comercialización?</t>
  </si>
  <si>
    <t xml:space="preserve">Volumen de acopio de leche al día (litros/día):
</t>
  </si>
  <si>
    <t xml:space="preserve">Número de inscripción ante el INVIMA:
</t>
  </si>
  <si>
    <t>Número del registro sanitario</t>
  </si>
  <si>
    <t>Fecha:</t>
  </si>
  <si>
    <t>NIT:</t>
  </si>
  <si>
    <t>Código CIIU: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</si>
</sst>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94">
    <xf numFmtId="0" fontId="0" fillId="0" borderId="0" xfId="0"/>
    <xf numFmtId="0" fontId="4" fillId="2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4" fillId="4" borderId="0" xfId="0" applyFont="1" applyFill="1" applyAlignment="1">
      <alignment wrapText="1"/>
    </xf>
    <xf numFmtId="9" fontId="2" fillId="0" borderId="1" xfId="1" applyFont="1" applyBorder="1" applyAlignment="1">
      <alignment horizontal="center" vertical="center"/>
    </xf>
    <xf numFmtId="9" fontId="2" fillId="3" borderId="1" xfId="1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1" fillId="3" borderId="1" xfId="0" applyNumberFormat="1" applyFont="1" applyFill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/>
    <xf numFmtId="0" fontId="2" fillId="4" borderId="0" xfId="0" applyFont="1" applyFill="1" applyAlignment="1">
      <alignment horizont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9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9" fontId="2" fillId="4" borderId="1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horizontal="justify" vertical="top"/>
    </xf>
    <xf numFmtId="0" fontId="11" fillId="0" borderId="1" xfId="0" applyFont="1" applyBorder="1" applyAlignment="1">
      <alignment vertical="top" wrapText="1"/>
    </xf>
    <xf numFmtId="0" fontId="12" fillId="3" borderId="1" xfId="0" applyFont="1" applyFill="1" applyBorder="1" applyAlignment="1">
      <alignment horizontal="center" vertical="center" wrapText="1"/>
    </xf>
    <xf numFmtId="9" fontId="1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9" fontId="2" fillId="4" borderId="0" xfId="1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0" fillId="4" borderId="0" xfId="0" applyFill="1"/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0" fontId="2" fillId="4" borderId="0" xfId="0" applyFont="1" applyFill="1" applyAlignment="1">
      <alignment vertical="top" wrapText="1"/>
    </xf>
    <xf numFmtId="0" fontId="2" fillId="4" borderId="0" xfId="0" applyFont="1" applyFill="1" applyAlignment="1">
      <alignment vertical="center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/>
    <xf numFmtId="0" fontId="2" fillId="4" borderId="0" xfId="0" applyFont="1" applyFill="1"/>
    <xf numFmtId="9" fontId="2" fillId="4" borderId="1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top" wrapText="1"/>
    </xf>
    <xf numFmtId="9" fontId="2" fillId="0" borderId="1" xfId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9" fontId="2" fillId="0" borderId="1" xfId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9" fontId="2" fillId="0" borderId="2" xfId="1" applyFont="1" applyBorder="1" applyAlignment="1">
      <alignment horizontal="center" vertical="center"/>
    </xf>
    <xf numFmtId="9" fontId="2" fillId="0" borderId="3" xfId="1" applyFont="1" applyBorder="1" applyAlignment="1">
      <alignment horizontal="center" vertical="center"/>
    </xf>
    <xf numFmtId="9" fontId="2" fillId="0" borderId="4" xfId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Cumplimiento</a:t>
            </a:r>
            <a:r>
              <a:rPr lang="es-ES" baseline="0"/>
              <a:t> requisitos higienico sanitarios </a:t>
            </a:r>
            <a:endParaRPr lang="es-E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Hoja2!$C$2:$C$29</c:f>
              <c:strCache>
                <c:ptCount val="28"/>
                <c:pt idx="0">
                  <c:v>LOCALIZACIÓN Y ACCESOS </c:v>
                </c:pt>
                <c:pt idx="1">
                  <c:v>DISEÑO Y CONSTRUCCIÓN</c:v>
                </c:pt>
                <c:pt idx="2">
                  <c:v>ABASTECIMIENTO DE AGUA</c:v>
                </c:pt>
                <c:pt idx="3">
                  <c:v>DISPOSICIONES DE RESIDUOS LÍQUIDOS</c:v>
                </c:pt>
                <c:pt idx="4">
                  <c:v>DISPOSICIÓN DE RESIDUOS SOLIDOS</c:v>
                </c:pt>
                <c:pt idx="5">
                  <c:v>CONTROL DE PLAGAS (ARTRÓPODOS, ROEDORES, AVES)</c:v>
                </c:pt>
                <c:pt idx="6">
                  <c:v>INSTALACIONES SANITARIAS</c:v>
                </c:pt>
                <c:pt idx="7">
                  <c:v>PISOS Y DRENAJES </c:v>
                </c:pt>
                <c:pt idx="8">
                  <c:v>PAREDES </c:v>
                </c:pt>
                <c:pt idx="9">
                  <c:v>TECHOS </c:v>
                </c:pt>
                <c:pt idx="10">
                  <c:v>PUERTAS</c:v>
                </c:pt>
                <c:pt idx="11">
                  <c:v>ILUMINACIÓN </c:v>
                </c:pt>
                <c:pt idx="12">
                  <c:v>VENTILACIÓN</c:v>
                </c:pt>
                <c:pt idx="13">
                  <c:v>CONDICIONES ESPECIFICAS</c:v>
                </c:pt>
                <c:pt idx="14">
                  <c:v>ESTADO DE SALUD</c:v>
                </c:pt>
                <c:pt idx="15">
                  <c:v>MATERIAS PRIMAS E INSUMOS </c:v>
                </c:pt>
                <c:pt idx="16">
                  <c:v>ENVASES Y EMBALAJES</c:v>
                </c:pt>
                <c:pt idx="17">
                  <c:v> FABRICACIÓN</c:v>
                </c:pt>
                <c:pt idx="18">
                  <c:v>ENVASADO Y EMBALADO, TRAZABILIDAD </c:v>
                </c:pt>
                <c:pt idx="19">
                  <c:v>SISTEMA DE CONTROL</c:v>
                </c:pt>
                <c:pt idx="20">
                  <c:v>GARANTÍA DE LA CONFIABILIDAD DE LAS MEDICIONES</c:v>
                </c:pt>
                <c:pt idx="21">
                  <c:v>LIMPIEZA Y DESINFECCIÓN</c:v>
                </c:pt>
                <c:pt idx="22">
                  <c:v>DESECHOS SÓLIDOS</c:v>
                </c:pt>
                <c:pt idx="23">
                  <c:v>CONTROL DE PLAGAS</c:v>
                </c:pt>
                <c:pt idx="24">
                  <c:v>ABASTECIMIENTO O SUMINISTRO DE AGUA POTABLE</c:v>
                </c:pt>
                <c:pt idx="25">
                  <c:v>ALMACENAMIENTO </c:v>
                </c:pt>
                <c:pt idx="26">
                  <c:v>TRANSPORTE</c:v>
                </c:pt>
                <c:pt idx="27">
                  <c:v> DISTRIBUCIÓN </c:v>
                </c:pt>
              </c:strCache>
            </c:strRef>
          </c:cat>
          <c:val>
            <c:numRef>
              <c:f>Hoja2!$D$2:$D$29</c:f>
            </c:numRef>
          </c:val>
          <c:smooth val="0"/>
          <c:extLst>
            <c:ext xmlns:c16="http://schemas.microsoft.com/office/drawing/2014/chart" uri="{C3380CC4-5D6E-409C-BE32-E72D297353CC}">
              <c16:uniqueId val="{00000000-12B7-40C2-B21E-BB9B543AA8A5}"/>
            </c:ext>
          </c:extLst>
        </c:ser>
        <c:ser>
          <c:idx val="1"/>
          <c:order val="1"/>
          <c:cat>
            <c:strRef>
              <c:f>Hoja2!$C$2:$C$29</c:f>
              <c:strCache>
                <c:ptCount val="28"/>
                <c:pt idx="0">
                  <c:v>LOCALIZACIÓN Y ACCESOS </c:v>
                </c:pt>
                <c:pt idx="1">
                  <c:v>DISEÑO Y CONSTRUCCIÓN</c:v>
                </c:pt>
                <c:pt idx="2">
                  <c:v>ABASTECIMIENTO DE AGUA</c:v>
                </c:pt>
                <c:pt idx="3">
                  <c:v>DISPOSICIONES DE RESIDUOS LÍQUIDOS</c:v>
                </c:pt>
                <c:pt idx="4">
                  <c:v>DISPOSICIÓN DE RESIDUOS SOLIDOS</c:v>
                </c:pt>
                <c:pt idx="5">
                  <c:v>CONTROL DE PLAGAS (ARTRÓPODOS, ROEDORES, AVES)</c:v>
                </c:pt>
                <c:pt idx="6">
                  <c:v>INSTALACIONES SANITARIAS</c:v>
                </c:pt>
                <c:pt idx="7">
                  <c:v>PISOS Y DRENAJES </c:v>
                </c:pt>
                <c:pt idx="8">
                  <c:v>PAREDES </c:v>
                </c:pt>
                <c:pt idx="9">
                  <c:v>TECHOS </c:v>
                </c:pt>
                <c:pt idx="10">
                  <c:v>PUERTAS</c:v>
                </c:pt>
                <c:pt idx="11">
                  <c:v>ILUMINACIÓN </c:v>
                </c:pt>
                <c:pt idx="12">
                  <c:v>VENTILACIÓN</c:v>
                </c:pt>
                <c:pt idx="13">
                  <c:v>CONDICIONES ESPECIFICAS</c:v>
                </c:pt>
                <c:pt idx="14">
                  <c:v>ESTADO DE SALUD</c:v>
                </c:pt>
                <c:pt idx="15">
                  <c:v>MATERIAS PRIMAS E INSUMOS </c:v>
                </c:pt>
                <c:pt idx="16">
                  <c:v>ENVASES Y EMBALAJES</c:v>
                </c:pt>
                <c:pt idx="17">
                  <c:v> FABRICACIÓN</c:v>
                </c:pt>
                <c:pt idx="18">
                  <c:v>ENVASADO Y EMBALADO, TRAZABILIDAD </c:v>
                </c:pt>
                <c:pt idx="19">
                  <c:v>SISTEMA DE CONTROL</c:v>
                </c:pt>
                <c:pt idx="20">
                  <c:v>GARANTÍA DE LA CONFIABILIDAD DE LAS MEDICIONES</c:v>
                </c:pt>
                <c:pt idx="21">
                  <c:v>LIMPIEZA Y DESINFECCIÓN</c:v>
                </c:pt>
                <c:pt idx="22">
                  <c:v>DESECHOS SÓLIDOS</c:v>
                </c:pt>
                <c:pt idx="23">
                  <c:v>CONTROL DE PLAGAS</c:v>
                </c:pt>
                <c:pt idx="24">
                  <c:v>ABASTECIMIENTO O SUMINISTRO DE AGUA POTABLE</c:v>
                </c:pt>
                <c:pt idx="25">
                  <c:v>ALMACENAMIENTO </c:v>
                </c:pt>
                <c:pt idx="26">
                  <c:v>TRANSPORTE</c:v>
                </c:pt>
                <c:pt idx="27">
                  <c:v> DISTRIBUCIÓN </c:v>
                </c:pt>
              </c:strCache>
            </c:strRef>
          </c:cat>
          <c:val>
            <c:numRef>
              <c:f>Hoja2!$E$2:$E$29</c:f>
            </c:numRef>
          </c:val>
          <c:smooth val="0"/>
          <c:extLst>
            <c:ext xmlns:c16="http://schemas.microsoft.com/office/drawing/2014/chart" uri="{C3380CC4-5D6E-409C-BE32-E72D297353CC}">
              <c16:uniqueId val="{00000001-12B7-40C2-B21E-BB9B543AA8A5}"/>
            </c:ext>
          </c:extLst>
        </c:ser>
        <c:ser>
          <c:idx val="2"/>
          <c:order val="2"/>
          <c:spPr>
            <a:ln w="12700">
              <a:solidFill>
                <a:schemeClr val="accent1"/>
              </a:solidFill>
            </a:ln>
          </c:spPr>
          <c:marker>
            <c:symbol val="diamond"/>
            <c:size val="5"/>
          </c:marker>
          <c:cat>
            <c:strRef>
              <c:f>Hoja2!$C$2:$C$29</c:f>
              <c:strCache>
                <c:ptCount val="28"/>
                <c:pt idx="0">
                  <c:v>LOCALIZACIÓN Y ACCESOS </c:v>
                </c:pt>
                <c:pt idx="1">
                  <c:v>DISEÑO Y CONSTRUCCIÓN</c:v>
                </c:pt>
                <c:pt idx="2">
                  <c:v>ABASTECIMIENTO DE AGUA</c:v>
                </c:pt>
                <c:pt idx="3">
                  <c:v>DISPOSICIONES DE RESIDUOS LÍQUIDOS</c:v>
                </c:pt>
                <c:pt idx="4">
                  <c:v>DISPOSICIÓN DE RESIDUOS SOLIDOS</c:v>
                </c:pt>
                <c:pt idx="5">
                  <c:v>CONTROL DE PLAGAS (ARTRÓPODOS, ROEDORES, AVES)</c:v>
                </c:pt>
                <c:pt idx="6">
                  <c:v>INSTALACIONES SANITARIAS</c:v>
                </c:pt>
                <c:pt idx="7">
                  <c:v>PISOS Y DRENAJES </c:v>
                </c:pt>
                <c:pt idx="8">
                  <c:v>PAREDES </c:v>
                </c:pt>
                <c:pt idx="9">
                  <c:v>TECHOS </c:v>
                </c:pt>
                <c:pt idx="10">
                  <c:v>PUERTAS</c:v>
                </c:pt>
                <c:pt idx="11">
                  <c:v>ILUMINACIÓN </c:v>
                </c:pt>
                <c:pt idx="12">
                  <c:v>VENTILACIÓN</c:v>
                </c:pt>
                <c:pt idx="13">
                  <c:v>CONDICIONES ESPECIFICAS</c:v>
                </c:pt>
                <c:pt idx="14">
                  <c:v>ESTADO DE SALUD</c:v>
                </c:pt>
                <c:pt idx="15">
                  <c:v>MATERIAS PRIMAS E INSUMOS </c:v>
                </c:pt>
                <c:pt idx="16">
                  <c:v>ENVASES Y EMBALAJES</c:v>
                </c:pt>
                <c:pt idx="17">
                  <c:v> FABRICACIÓN</c:v>
                </c:pt>
                <c:pt idx="18">
                  <c:v>ENVASADO Y EMBALADO, TRAZABILIDAD </c:v>
                </c:pt>
                <c:pt idx="19">
                  <c:v>SISTEMA DE CONTROL</c:v>
                </c:pt>
                <c:pt idx="20">
                  <c:v>GARANTÍA DE LA CONFIABILIDAD DE LAS MEDICIONES</c:v>
                </c:pt>
                <c:pt idx="21">
                  <c:v>LIMPIEZA Y DESINFECCIÓN</c:v>
                </c:pt>
                <c:pt idx="22">
                  <c:v>DESECHOS SÓLIDOS</c:v>
                </c:pt>
                <c:pt idx="23">
                  <c:v>CONTROL DE PLAGAS</c:v>
                </c:pt>
                <c:pt idx="24">
                  <c:v>ABASTECIMIENTO O SUMINISTRO DE AGUA POTABLE</c:v>
                </c:pt>
                <c:pt idx="25">
                  <c:v>ALMACENAMIENTO </c:v>
                </c:pt>
                <c:pt idx="26">
                  <c:v>TRANSPORTE</c:v>
                </c:pt>
                <c:pt idx="27">
                  <c:v> DISTRIBUCIÓN </c:v>
                </c:pt>
              </c:strCache>
            </c:strRef>
          </c:cat>
          <c:val>
            <c:numRef>
              <c:f>Hoja2!$F$2:$F$29</c:f>
              <c:numCache>
                <c:formatCode>0%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B7-40C2-B21E-BB9B543AA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295913144"/>
        <c:axId val="295910400"/>
      </c:lineChart>
      <c:catAx>
        <c:axId val="295913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Aspectos evaluados 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 sz="600" baseline="0"/>
            </a:pPr>
            <a:endParaRPr lang="es-CO"/>
          </a:p>
        </c:txPr>
        <c:crossAx val="295910400"/>
        <c:crosses val="autoZero"/>
        <c:auto val="1"/>
        <c:lblAlgn val="ctr"/>
        <c:lblOffset val="100"/>
        <c:noMultiLvlLbl val="0"/>
      </c:catAx>
      <c:valAx>
        <c:axId val="295910400"/>
        <c:scaling>
          <c:orientation val="minMax"/>
          <c:max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Cumplimiento</a:t>
                </a:r>
                <a:r>
                  <a:rPr lang="es-ES" baseline="0"/>
                  <a:t> </a:t>
                </a:r>
                <a:endParaRPr lang="es-E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95913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15</xdr:row>
      <xdr:rowOff>0</xdr:rowOff>
    </xdr:from>
    <xdr:to>
      <xdr:col>22</xdr:col>
      <xdr:colOff>54429</xdr:colOff>
      <xdr:row>52</xdr:row>
      <xdr:rowOff>136071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107"/>
  <sheetViews>
    <sheetView tabSelected="1" view="pageBreakPreview" topLeftCell="A42" zoomScale="120" zoomScaleNormal="100" zoomScaleSheetLayoutView="120" workbookViewId="0">
      <selection activeCell="B96" sqref="B96:E96"/>
    </sheetView>
  </sheetViews>
  <sheetFormatPr baseColWidth="10" defaultColWidth="11.42578125" defaultRowHeight="15" x14ac:dyDescent="0.25"/>
  <cols>
    <col min="1" max="1" width="55.85546875" customWidth="1"/>
    <col min="2" max="2" width="15.140625" style="21" customWidth="1"/>
    <col min="3" max="3" width="12.85546875" customWidth="1"/>
    <col min="4" max="4" width="10.42578125" customWidth="1"/>
    <col min="5" max="5" width="36.85546875" style="25" customWidth="1"/>
    <col min="6" max="244" width="11.42578125" customWidth="1"/>
    <col min="245" max="245" width="4.28515625" customWidth="1"/>
  </cols>
  <sheetData>
    <row r="1" spans="1:5" s="39" customFormat="1" ht="36.75" customHeight="1" x14ac:dyDescent="0.2">
      <c r="A1" s="79" t="s">
        <v>130</v>
      </c>
      <c r="B1" s="80"/>
      <c r="C1" s="80"/>
      <c r="D1" s="80"/>
      <c r="E1" s="81"/>
    </row>
    <row r="2" spans="1:5" s="7" customFormat="1" ht="27.75" customHeight="1" x14ac:dyDescent="0.25">
      <c r="A2" s="47" t="s">
        <v>136</v>
      </c>
      <c r="B2" s="74" t="s">
        <v>137</v>
      </c>
      <c r="C2" s="93"/>
      <c r="D2" s="75"/>
      <c r="E2" s="47" t="s">
        <v>138</v>
      </c>
    </row>
    <row r="3" spans="1:5" s="7" customFormat="1" ht="32.25" customHeight="1" x14ac:dyDescent="0.25">
      <c r="A3" s="74" t="s">
        <v>126</v>
      </c>
      <c r="B3" s="75"/>
      <c r="C3" s="74" t="s">
        <v>127</v>
      </c>
      <c r="D3" s="93"/>
      <c r="E3" s="75"/>
    </row>
    <row r="4" spans="1:5" s="7" customFormat="1" ht="24.95" customHeight="1" x14ac:dyDescent="0.25">
      <c r="A4" s="74" t="s">
        <v>124</v>
      </c>
      <c r="B4" s="75"/>
      <c r="C4" s="74" t="s">
        <v>128</v>
      </c>
      <c r="D4" s="93"/>
      <c r="E4" s="75"/>
    </row>
    <row r="5" spans="1:5" s="7" customFormat="1" ht="30.75" customHeight="1" x14ac:dyDescent="0.25">
      <c r="A5" s="74" t="s">
        <v>125</v>
      </c>
      <c r="B5" s="75"/>
      <c r="C5" s="74" t="s">
        <v>128</v>
      </c>
      <c r="D5" s="93"/>
      <c r="E5" s="93"/>
    </row>
    <row r="6" spans="1:5" s="7" customFormat="1" ht="30.75" customHeight="1" x14ac:dyDescent="0.25">
      <c r="A6" s="88" t="s">
        <v>131</v>
      </c>
      <c r="B6" s="88"/>
      <c r="C6" s="88" t="s">
        <v>133</v>
      </c>
      <c r="D6" s="88"/>
      <c r="E6" s="88"/>
    </row>
    <row r="7" spans="1:5" s="7" customFormat="1" ht="30.75" customHeight="1" x14ac:dyDescent="0.25">
      <c r="A7" s="88" t="s">
        <v>134</v>
      </c>
      <c r="B7" s="88"/>
      <c r="C7" s="88" t="s">
        <v>135</v>
      </c>
      <c r="D7" s="88"/>
      <c r="E7" s="88"/>
    </row>
    <row r="8" spans="1:5" s="7" customFormat="1" ht="60" customHeight="1" x14ac:dyDescent="0.25">
      <c r="A8" s="82" t="s">
        <v>89</v>
      </c>
      <c r="B8" s="82"/>
      <c r="C8" s="82" t="s">
        <v>123</v>
      </c>
      <c r="D8" s="82"/>
      <c r="E8" s="82"/>
    </row>
    <row r="9" spans="1:5" s="6" customFormat="1" ht="35.25" customHeight="1" x14ac:dyDescent="0.2">
      <c r="A9" s="90" t="s">
        <v>81</v>
      </c>
      <c r="B9" s="91"/>
      <c r="C9" s="91"/>
      <c r="D9" s="91"/>
      <c r="E9" s="92"/>
    </row>
    <row r="10" spans="1:5" s="38" customFormat="1" ht="35.25" customHeight="1" x14ac:dyDescent="0.25">
      <c r="A10" s="37" t="s">
        <v>41</v>
      </c>
      <c r="B10" s="59" t="s">
        <v>40</v>
      </c>
      <c r="C10" s="26" t="s">
        <v>39</v>
      </c>
      <c r="D10" s="26" t="s">
        <v>129</v>
      </c>
      <c r="E10" s="37" t="s">
        <v>38</v>
      </c>
    </row>
    <row r="11" spans="1:5" s="8" customFormat="1" ht="24.95" customHeight="1" x14ac:dyDescent="0.2">
      <c r="A11" s="11" t="s">
        <v>18</v>
      </c>
      <c r="B11" s="18">
        <f>SUM(B12:B12)</f>
        <v>0</v>
      </c>
      <c r="C11" s="18">
        <f>SUM(C12:C12)</f>
        <v>2</v>
      </c>
      <c r="D11" s="32">
        <f>(B11/C11)*100%</f>
        <v>0</v>
      </c>
      <c r="E11" s="11"/>
    </row>
    <row r="12" spans="1:5" s="8" customFormat="1" ht="35.25" customHeight="1" x14ac:dyDescent="0.2">
      <c r="A12" s="1" t="s">
        <v>71</v>
      </c>
      <c r="B12" s="4"/>
      <c r="C12" s="4">
        <v>2</v>
      </c>
      <c r="D12" s="4"/>
      <c r="E12" s="46"/>
    </row>
    <row r="13" spans="1:5" s="8" customFormat="1" ht="24.95" customHeight="1" x14ac:dyDescent="0.2">
      <c r="A13" s="11" t="s">
        <v>19</v>
      </c>
      <c r="B13" s="18">
        <f>SUM(B14:B17)</f>
        <v>0</v>
      </c>
      <c r="C13" s="18">
        <f>SUM(C14:C17)</f>
        <v>8</v>
      </c>
      <c r="D13" s="32">
        <f>(B13/C13)*100%</f>
        <v>0</v>
      </c>
      <c r="E13" s="11"/>
    </row>
    <row r="14" spans="1:5" s="8" customFormat="1" ht="36.75" customHeight="1" x14ac:dyDescent="0.2">
      <c r="A14" s="1" t="s">
        <v>92</v>
      </c>
      <c r="B14" s="4"/>
      <c r="C14" s="4">
        <v>2</v>
      </c>
      <c r="D14" s="4"/>
      <c r="E14" s="45"/>
    </row>
    <row r="15" spans="1:5" s="8" customFormat="1" ht="48.75" customHeight="1" x14ac:dyDescent="0.2">
      <c r="A15" s="1" t="s">
        <v>90</v>
      </c>
      <c r="B15" s="4"/>
      <c r="C15" s="4">
        <v>2</v>
      </c>
      <c r="D15" s="4"/>
      <c r="E15" s="46"/>
    </row>
    <row r="16" spans="1:5" s="8" customFormat="1" ht="43.5" customHeight="1" x14ac:dyDescent="0.2">
      <c r="A16" s="1" t="s">
        <v>83</v>
      </c>
      <c r="B16" s="4"/>
      <c r="C16" s="4">
        <v>2</v>
      </c>
      <c r="D16" s="4"/>
      <c r="E16" s="46"/>
    </row>
    <row r="17" spans="1:5" s="8" customFormat="1" ht="43.5" customHeight="1" x14ac:dyDescent="0.2">
      <c r="A17" s="29" t="s">
        <v>93</v>
      </c>
      <c r="B17" s="4"/>
      <c r="C17" s="4">
        <v>2</v>
      </c>
      <c r="D17" s="4"/>
      <c r="E17" s="46"/>
    </row>
    <row r="18" spans="1:5" s="8" customFormat="1" ht="24.95" customHeight="1" x14ac:dyDescent="0.2">
      <c r="A18" s="11" t="s">
        <v>20</v>
      </c>
      <c r="B18" s="18">
        <f>SUM(B19:B20)</f>
        <v>0</v>
      </c>
      <c r="C18" s="18">
        <f>SUM(C19:C20)</f>
        <v>4</v>
      </c>
      <c r="D18" s="32">
        <f>(B18/C18)*100%</f>
        <v>0</v>
      </c>
      <c r="E18" s="11"/>
    </row>
    <row r="19" spans="1:5" s="8" customFormat="1" ht="32.25" customHeight="1" x14ac:dyDescent="0.2">
      <c r="A19" s="1" t="s">
        <v>94</v>
      </c>
      <c r="B19" s="4"/>
      <c r="C19" s="4">
        <v>2</v>
      </c>
      <c r="D19" s="4"/>
      <c r="E19" s="46"/>
    </row>
    <row r="20" spans="1:5" s="8" customFormat="1" ht="39" customHeight="1" x14ac:dyDescent="0.2">
      <c r="A20" s="1" t="s">
        <v>95</v>
      </c>
      <c r="B20" s="4"/>
      <c r="C20" s="4">
        <v>2</v>
      </c>
      <c r="D20" s="4"/>
      <c r="E20" s="45"/>
    </row>
    <row r="21" spans="1:5" s="8" customFormat="1" ht="24.95" customHeight="1" x14ac:dyDescent="0.2">
      <c r="A21" s="11" t="s">
        <v>21</v>
      </c>
      <c r="B21" s="18">
        <f>SUM(B23+B22)</f>
        <v>0</v>
      </c>
      <c r="C21" s="18">
        <f>SUM(C22:C23)</f>
        <v>4</v>
      </c>
      <c r="D21" s="32">
        <f>(B21/C21)*100%</f>
        <v>0</v>
      </c>
      <c r="E21" s="11"/>
    </row>
    <row r="22" spans="1:5" s="8" customFormat="1" ht="31.5" customHeight="1" x14ac:dyDescent="0.2">
      <c r="A22" s="46" t="s">
        <v>96</v>
      </c>
      <c r="B22" s="5"/>
      <c r="C22" s="4">
        <v>2</v>
      </c>
      <c r="D22" s="48"/>
      <c r="E22" s="49"/>
    </row>
    <row r="23" spans="1:5" s="8" customFormat="1" ht="51.75" customHeight="1" x14ac:dyDescent="0.2">
      <c r="A23" s="1" t="s">
        <v>72</v>
      </c>
      <c r="B23" s="4"/>
      <c r="C23" s="4">
        <v>2</v>
      </c>
      <c r="D23" s="4"/>
      <c r="E23" s="45"/>
    </row>
    <row r="24" spans="1:5" s="8" customFormat="1" ht="24.95" customHeight="1" x14ac:dyDescent="0.2">
      <c r="A24" s="11" t="s">
        <v>22</v>
      </c>
      <c r="B24" s="18">
        <f>SUM(B25:B25)</f>
        <v>0</v>
      </c>
      <c r="C24" s="18">
        <f>SUM(C25:C25)</f>
        <v>2</v>
      </c>
      <c r="D24" s="32">
        <f>(B24/C24)*100%</f>
        <v>0</v>
      </c>
      <c r="E24" s="11"/>
    </row>
    <row r="25" spans="1:5" s="8" customFormat="1" ht="51.75" customHeight="1" x14ac:dyDescent="0.2">
      <c r="A25" s="1" t="s">
        <v>97</v>
      </c>
      <c r="B25" s="4"/>
      <c r="C25" s="4">
        <v>2</v>
      </c>
      <c r="D25" s="4"/>
      <c r="E25" s="46"/>
    </row>
    <row r="26" spans="1:5" s="8" customFormat="1" ht="24.95" customHeight="1" x14ac:dyDescent="0.2">
      <c r="A26" s="11" t="s">
        <v>23</v>
      </c>
      <c r="B26" s="15">
        <f>SUM(B27:B27)</f>
        <v>0</v>
      </c>
      <c r="C26" s="15">
        <f>SUM(C27:C27)</f>
        <v>2</v>
      </c>
      <c r="D26" s="34">
        <f>(B26/C26)*100%</f>
        <v>0</v>
      </c>
      <c r="E26" s="12"/>
    </row>
    <row r="27" spans="1:5" s="8" customFormat="1" ht="54" customHeight="1" x14ac:dyDescent="0.2">
      <c r="A27" s="2" t="s">
        <v>98</v>
      </c>
      <c r="B27" s="4"/>
      <c r="C27" s="4">
        <v>2</v>
      </c>
      <c r="D27" s="4"/>
      <c r="E27" s="46"/>
    </row>
    <row r="28" spans="1:5" s="8" customFormat="1" ht="24.95" customHeight="1" x14ac:dyDescent="0.2">
      <c r="A28" s="11" t="s">
        <v>24</v>
      </c>
      <c r="B28" s="18">
        <f>SUM(B29:B29)</f>
        <v>0</v>
      </c>
      <c r="C28" s="18">
        <f>SUM(C29:C29)</f>
        <v>2</v>
      </c>
      <c r="D28" s="33">
        <f>(B28/C28)*100%</f>
        <v>0</v>
      </c>
      <c r="E28" s="11"/>
    </row>
    <row r="29" spans="1:5" s="8" customFormat="1" ht="63.75" customHeight="1" x14ac:dyDescent="0.2">
      <c r="A29" s="2" t="s">
        <v>99</v>
      </c>
      <c r="B29" s="4"/>
      <c r="C29" s="4">
        <v>2</v>
      </c>
      <c r="D29" s="4"/>
      <c r="E29" s="46"/>
    </row>
    <row r="30" spans="1:5" s="8" customFormat="1" ht="24.95" customHeight="1" x14ac:dyDescent="0.2">
      <c r="A30" s="11" t="s">
        <v>25</v>
      </c>
      <c r="B30" s="14">
        <f>SUM(B31:B31)</f>
        <v>0</v>
      </c>
      <c r="C30" s="14">
        <f>SUM(C31:C31)</f>
        <v>2</v>
      </c>
      <c r="D30" s="35">
        <f>(B30/C30)*100%</f>
        <v>0</v>
      </c>
      <c r="E30" s="12"/>
    </row>
    <row r="31" spans="1:5" s="8" customFormat="1" ht="51" customHeight="1" x14ac:dyDescent="0.2">
      <c r="A31" s="1" t="s">
        <v>100</v>
      </c>
      <c r="B31" s="4"/>
      <c r="C31" s="4">
        <v>2</v>
      </c>
      <c r="D31" s="4"/>
      <c r="E31" s="46"/>
    </row>
    <row r="32" spans="1:5" s="8" customFormat="1" ht="24.95" customHeight="1" x14ac:dyDescent="0.2">
      <c r="A32" s="11" t="s">
        <v>26</v>
      </c>
      <c r="B32" s="18">
        <f>SUM(B33:B33)</f>
        <v>0</v>
      </c>
      <c r="C32" s="18">
        <f>SUM(C33:C33)</f>
        <v>2</v>
      </c>
      <c r="D32" s="33">
        <f>(B32/C32)*100%</f>
        <v>0</v>
      </c>
      <c r="E32" s="11"/>
    </row>
    <row r="33" spans="1:5" s="8" customFormat="1" ht="60" customHeight="1" x14ac:dyDescent="0.2">
      <c r="A33" s="1" t="s">
        <v>101</v>
      </c>
      <c r="B33" s="4"/>
      <c r="C33" s="4">
        <v>2</v>
      </c>
      <c r="D33" s="4"/>
      <c r="E33" s="46"/>
    </row>
    <row r="34" spans="1:5" s="8" customFormat="1" ht="24.95" customHeight="1" x14ac:dyDescent="0.2">
      <c r="A34" s="11" t="s">
        <v>27</v>
      </c>
      <c r="B34" s="18">
        <f>SUM(B35:B35)</f>
        <v>0</v>
      </c>
      <c r="C34" s="18">
        <f>SUM(C35:C35)</f>
        <v>2</v>
      </c>
      <c r="D34" s="33">
        <f>(B34/C34)*100%</f>
        <v>0</v>
      </c>
      <c r="E34" s="11"/>
    </row>
    <row r="35" spans="1:5" s="8" customFormat="1" ht="36" customHeight="1" x14ac:dyDescent="0.2">
      <c r="A35" s="2" t="s">
        <v>102</v>
      </c>
      <c r="B35" s="4"/>
      <c r="C35" s="4">
        <v>2</v>
      </c>
      <c r="D35" s="4"/>
      <c r="E35" s="46"/>
    </row>
    <row r="36" spans="1:5" s="8" customFormat="1" ht="24.95" customHeight="1" x14ac:dyDescent="0.2">
      <c r="A36" s="16" t="s">
        <v>28</v>
      </c>
      <c r="B36" s="14">
        <f>SUM(B37:B37)</f>
        <v>0</v>
      </c>
      <c r="C36" s="14">
        <f>SUM(C37:C37)</f>
        <v>2</v>
      </c>
      <c r="D36" s="35">
        <f>(B36/C36)*100%</f>
        <v>0</v>
      </c>
      <c r="E36" s="13"/>
    </row>
    <row r="37" spans="1:5" s="8" customFormat="1" ht="36" customHeight="1" x14ac:dyDescent="0.2">
      <c r="A37" s="2" t="s">
        <v>103</v>
      </c>
      <c r="B37" s="4"/>
      <c r="C37" s="4">
        <v>2</v>
      </c>
      <c r="D37" s="4"/>
      <c r="E37" s="46"/>
    </row>
    <row r="38" spans="1:5" s="8" customFormat="1" ht="24.95" customHeight="1" x14ac:dyDescent="0.2">
      <c r="A38" s="16" t="s">
        <v>29</v>
      </c>
      <c r="B38" s="54">
        <f>SUM(B39:B39)</f>
        <v>0</v>
      </c>
      <c r="C38" s="54">
        <f>SUM(C39:C39)</f>
        <v>2</v>
      </c>
      <c r="D38" s="55">
        <f>(B38/C38)*100%</f>
        <v>0</v>
      </c>
      <c r="E38" s="13"/>
    </row>
    <row r="39" spans="1:5" s="8" customFormat="1" ht="50.25" customHeight="1" x14ac:dyDescent="0.2">
      <c r="A39" s="2" t="s">
        <v>30</v>
      </c>
      <c r="B39" s="4"/>
      <c r="C39" s="4">
        <v>2</v>
      </c>
      <c r="D39" s="4"/>
      <c r="E39" s="46"/>
    </row>
    <row r="40" spans="1:5" s="8" customFormat="1" ht="30.75" customHeight="1" x14ac:dyDescent="0.2">
      <c r="A40" s="10" t="s">
        <v>50</v>
      </c>
      <c r="B40" s="73">
        <f>SUM(B11+B13+B18+B21+B24+B26+B28+B30+B32+B34+B36+B38)</f>
        <v>0</v>
      </c>
      <c r="C40" s="5">
        <f>SUM(C11+C13+C18+C21+C24+C26+C28+C30+C32+C34+C36+C38)</f>
        <v>34</v>
      </c>
      <c r="D40" s="5"/>
      <c r="E40" s="2"/>
    </row>
    <row r="41" spans="1:5" s="8" customFormat="1" ht="30.75" customHeight="1" x14ac:dyDescent="0.2">
      <c r="A41" s="10" t="s">
        <v>51</v>
      </c>
      <c r="B41" s="77">
        <f>(B40/C40)*100%</f>
        <v>0</v>
      </c>
      <c r="C41" s="77"/>
      <c r="D41" s="31"/>
      <c r="E41" s="22"/>
    </row>
    <row r="42" spans="1:5" s="8" customFormat="1" ht="24.95" customHeight="1" x14ac:dyDescent="0.2">
      <c r="A42" s="89"/>
      <c r="B42" s="89"/>
      <c r="C42" s="89"/>
      <c r="D42" s="89"/>
      <c r="E42" s="89"/>
    </row>
    <row r="43" spans="1:5" s="30" customFormat="1" ht="29.25" customHeight="1" x14ac:dyDescent="0.2">
      <c r="A43" s="37" t="s">
        <v>41</v>
      </c>
      <c r="B43" s="37" t="s">
        <v>40</v>
      </c>
      <c r="C43" s="26" t="s">
        <v>39</v>
      </c>
      <c r="D43" s="26"/>
      <c r="E43" s="37" t="s">
        <v>38</v>
      </c>
    </row>
    <row r="44" spans="1:5" s="8" customFormat="1" ht="33" customHeight="1" x14ac:dyDescent="0.2">
      <c r="A44" s="11" t="s">
        <v>32</v>
      </c>
      <c r="B44" s="18">
        <f>SUM(B45:B46)</f>
        <v>0</v>
      </c>
      <c r="C44" s="18">
        <f>SUM(C45:C46)</f>
        <v>4</v>
      </c>
      <c r="D44" s="32">
        <f>(B44/C44)*100%</f>
        <v>0</v>
      </c>
      <c r="E44" s="11"/>
    </row>
    <row r="45" spans="1:5" s="8" customFormat="1" ht="50.25" customHeight="1" x14ac:dyDescent="0.2">
      <c r="A45" s="2" t="s">
        <v>104</v>
      </c>
      <c r="B45" s="4"/>
      <c r="C45" s="4">
        <v>2</v>
      </c>
      <c r="D45" s="4"/>
      <c r="E45" s="46"/>
    </row>
    <row r="46" spans="1:5" s="8" customFormat="1" ht="46.5" customHeight="1" x14ac:dyDescent="0.2">
      <c r="A46" s="2" t="s">
        <v>105</v>
      </c>
      <c r="B46" s="4"/>
      <c r="C46" s="4">
        <v>2</v>
      </c>
      <c r="D46" s="4"/>
      <c r="E46" s="46"/>
    </row>
    <row r="47" spans="1:5" s="8" customFormat="1" ht="23.25" customHeight="1" x14ac:dyDescent="0.2">
      <c r="A47" s="10" t="s">
        <v>50</v>
      </c>
      <c r="B47" s="5">
        <f>SUM(+B44)</f>
        <v>0</v>
      </c>
      <c r="C47" s="5">
        <f>SUM(+C44)</f>
        <v>4</v>
      </c>
      <c r="D47" s="5"/>
      <c r="E47" s="2"/>
    </row>
    <row r="48" spans="1:5" s="8" customFormat="1" ht="23.25" customHeight="1" x14ac:dyDescent="0.2">
      <c r="A48" s="10" t="s">
        <v>51</v>
      </c>
      <c r="B48" s="77">
        <f>(B47/C47)*100%</f>
        <v>0</v>
      </c>
      <c r="C48" s="77"/>
      <c r="D48" s="31"/>
      <c r="E48" s="22"/>
    </row>
    <row r="49" spans="1:245" s="8" customFormat="1" ht="24.95" customHeight="1" x14ac:dyDescent="0.2">
      <c r="A49" s="89"/>
      <c r="B49" s="89"/>
      <c r="C49" s="89"/>
      <c r="D49" s="89"/>
      <c r="E49" s="89"/>
    </row>
    <row r="50" spans="1:245" s="8" customFormat="1" ht="24.95" customHeight="1" x14ac:dyDescent="0.2">
      <c r="A50" s="78"/>
      <c r="B50" s="78"/>
      <c r="C50" s="78"/>
      <c r="D50" s="78"/>
      <c r="E50" s="78"/>
    </row>
    <row r="51" spans="1:245" s="30" customFormat="1" ht="25.5" x14ac:dyDescent="0.2">
      <c r="A51" s="37" t="s">
        <v>41</v>
      </c>
      <c r="B51" s="37" t="s">
        <v>40</v>
      </c>
      <c r="C51" s="26" t="s">
        <v>39</v>
      </c>
      <c r="D51" s="26"/>
      <c r="E51" s="37" t="s">
        <v>38</v>
      </c>
    </row>
    <row r="52" spans="1:245" s="8" customFormat="1" ht="24.95" customHeight="1" x14ac:dyDescent="0.2">
      <c r="A52" s="19" t="s">
        <v>55</v>
      </c>
      <c r="B52" s="18">
        <f>SUM(B53:B54)</f>
        <v>0</v>
      </c>
      <c r="C52" s="18">
        <f>SUM(C53:C54)</f>
        <v>4</v>
      </c>
      <c r="D52" s="35">
        <f>(B52/C52)*100%</f>
        <v>0</v>
      </c>
      <c r="E52" s="17"/>
    </row>
    <row r="53" spans="1:245" s="8" customFormat="1" ht="38.25" customHeight="1" x14ac:dyDescent="0.2">
      <c r="A53" s="2" t="s">
        <v>106</v>
      </c>
      <c r="B53" s="4"/>
      <c r="C53" s="4">
        <v>2</v>
      </c>
      <c r="D53" s="4"/>
      <c r="E53" s="2"/>
    </row>
    <row r="54" spans="1:245" s="9" customFormat="1" ht="39" customHeight="1" x14ac:dyDescent="0.2">
      <c r="A54" s="2" t="s">
        <v>107</v>
      </c>
      <c r="B54" s="4"/>
      <c r="C54" s="4">
        <v>2</v>
      </c>
      <c r="D54" s="4"/>
      <c r="E54" s="2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</row>
    <row r="55" spans="1:245" s="9" customFormat="1" ht="24.95" customHeight="1" x14ac:dyDescent="0.2">
      <c r="A55" s="11" t="s">
        <v>53</v>
      </c>
      <c r="B55" s="18">
        <f>SUM(B56:B57)</f>
        <v>0</v>
      </c>
      <c r="C55" s="18">
        <f>SUM(C56:C57)</f>
        <v>4</v>
      </c>
      <c r="D55" s="35">
        <f>(B55/C55)*100%</f>
        <v>0</v>
      </c>
      <c r="E55" s="11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</row>
    <row r="56" spans="1:245" s="9" customFormat="1" ht="53.25" customHeight="1" x14ac:dyDescent="0.2">
      <c r="A56" s="2" t="s">
        <v>108</v>
      </c>
      <c r="B56" s="4"/>
      <c r="C56" s="4">
        <v>2</v>
      </c>
      <c r="D56" s="4"/>
      <c r="E56" s="2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</row>
    <row r="57" spans="1:245" s="40" customFormat="1" ht="44.25" customHeight="1" x14ac:dyDescent="0.2">
      <c r="A57" s="27" t="s">
        <v>109</v>
      </c>
      <c r="B57" s="28"/>
      <c r="C57" s="4">
        <v>2</v>
      </c>
      <c r="D57" s="28"/>
      <c r="E57" s="29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  <c r="GY57" s="30"/>
      <c r="GZ57" s="30"/>
      <c r="HA57" s="30"/>
      <c r="HB57" s="30"/>
      <c r="HC57" s="30"/>
      <c r="HD57" s="30"/>
      <c r="HE57" s="30"/>
      <c r="HF57" s="30"/>
      <c r="HG57" s="30"/>
      <c r="HH57" s="30"/>
      <c r="HI57" s="30"/>
      <c r="HJ57" s="30"/>
      <c r="HK57" s="30"/>
      <c r="HL57" s="30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0"/>
      <c r="HX57" s="30"/>
      <c r="HY57" s="30"/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</row>
    <row r="58" spans="1:245" s="9" customFormat="1" ht="24.95" customHeight="1" x14ac:dyDescent="0.2">
      <c r="A58" s="11" t="s">
        <v>54</v>
      </c>
      <c r="B58" s="18">
        <f>SUM(B59:B61)</f>
        <v>0</v>
      </c>
      <c r="C58" s="18">
        <f>SUM(C59:C61)</f>
        <v>6</v>
      </c>
      <c r="D58" s="33">
        <f>(B58/C58)*100%</f>
        <v>0</v>
      </c>
      <c r="E58" s="11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</row>
    <row r="59" spans="1:245" s="8" customFormat="1" ht="39" customHeight="1" x14ac:dyDescent="0.2">
      <c r="A59" s="3" t="s">
        <v>70</v>
      </c>
      <c r="B59" s="4"/>
      <c r="C59" s="4">
        <v>2</v>
      </c>
      <c r="D59" s="4"/>
      <c r="E59" s="2"/>
    </row>
    <row r="60" spans="1:245" s="8" customFormat="1" ht="30.75" customHeight="1" x14ac:dyDescent="0.2">
      <c r="A60" s="3" t="s">
        <v>87</v>
      </c>
      <c r="B60" s="4"/>
      <c r="C60" s="4">
        <v>2</v>
      </c>
      <c r="D60" s="4"/>
      <c r="E60" s="2"/>
    </row>
    <row r="61" spans="1:245" s="8" customFormat="1" ht="30.75" customHeight="1" x14ac:dyDescent="0.2">
      <c r="A61" s="3" t="s">
        <v>88</v>
      </c>
      <c r="B61" s="4"/>
      <c r="C61" s="4">
        <v>2</v>
      </c>
      <c r="D61" s="4"/>
      <c r="E61" s="2"/>
    </row>
    <row r="62" spans="1:245" s="8" customFormat="1" ht="24.95" customHeight="1" x14ac:dyDescent="0.2">
      <c r="A62" s="11" t="s">
        <v>86</v>
      </c>
      <c r="B62" s="56">
        <f>SUM(B63:B65)</f>
        <v>0</v>
      </c>
      <c r="C62" s="18">
        <f>SUM(C63:C65)</f>
        <v>6</v>
      </c>
      <c r="D62" s="35">
        <f>(B62/C62)*100%</f>
        <v>0</v>
      </c>
      <c r="E62" s="11"/>
    </row>
    <row r="63" spans="1:245" s="8" customFormat="1" ht="41.25" customHeight="1" x14ac:dyDescent="0.2">
      <c r="A63" s="3" t="s">
        <v>84</v>
      </c>
      <c r="B63" s="4"/>
      <c r="C63" s="4">
        <v>2</v>
      </c>
      <c r="D63" s="4"/>
      <c r="E63" s="2"/>
    </row>
    <row r="64" spans="1:245" s="8" customFormat="1" ht="29.25" customHeight="1" x14ac:dyDescent="0.2">
      <c r="A64" s="3" t="s">
        <v>85</v>
      </c>
      <c r="B64" s="4"/>
      <c r="C64" s="4">
        <v>2</v>
      </c>
      <c r="D64" s="4"/>
      <c r="E64" s="2"/>
    </row>
    <row r="65" spans="1:5" s="8" customFormat="1" ht="32.25" customHeight="1" x14ac:dyDescent="0.2">
      <c r="A65" s="3" t="s">
        <v>110</v>
      </c>
      <c r="B65" s="4"/>
      <c r="C65" s="4">
        <v>2</v>
      </c>
      <c r="D65" s="4"/>
      <c r="E65" s="2"/>
    </row>
    <row r="66" spans="1:5" s="8" customFormat="1" ht="28.5" customHeight="1" x14ac:dyDescent="0.2">
      <c r="A66" s="10" t="s">
        <v>50</v>
      </c>
      <c r="B66" s="5">
        <f>SUM(B62+B58+B55+B52)</f>
        <v>0</v>
      </c>
      <c r="C66" s="5">
        <f>SUM(C62+C58+C55+C52)</f>
        <v>20</v>
      </c>
      <c r="D66" s="5"/>
      <c r="E66" s="23"/>
    </row>
    <row r="67" spans="1:5" s="8" customFormat="1" ht="28.5" customHeight="1" x14ac:dyDescent="0.2">
      <c r="A67" s="10" t="s">
        <v>51</v>
      </c>
      <c r="B67" s="77">
        <f>(B66/C66)*100%</f>
        <v>0</v>
      </c>
      <c r="C67" s="77"/>
      <c r="D67" s="31"/>
      <c r="E67" s="24"/>
    </row>
    <row r="68" spans="1:5" s="8" customFormat="1" ht="24.95" customHeight="1" x14ac:dyDescent="0.2">
      <c r="A68" s="89"/>
      <c r="B68" s="89"/>
      <c r="C68" s="89"/>
      <c r="D68" s="89"/>
      <c r="E68" s="89"/>
    </row>
    <row r="69" spans="1:5" s="30" customFormat="1" ht="28.5" customHeight="1" x14ac:dyDescent="0.2">
      <c r="A69" s="37" t="s">
        <v>41</v>
      </c>
      <c r="B69" s="37" t="s">
        <v>40</v>
      </c>
      <c r="C69" s="26" t="s">
        <v>39</v>
      </c>
      <c r="D69" s="26"/>
      <c r="E69" s="37" t="s">
        <v>38</v>
      </c>
    </row>
    <row r="70" spans="1:5" s="8" customFormat="1" ht="24.95" customHeight="1" x14ac:dyDescent="0.2">
      <c r="A70" s="11" t="s">
        <v>59</v>
      </c>
      <c r="B70" s="18">
        <f>SUM(B71:B76)</f>
        <v>0</v>
      </c>
      <c r="C70" s="18">
        <f>SUM(C71:C76)</f>
        <v>12</v>
      </c>
      <c r="D70" s="33">
        <f>(B70/C70)*100%</f>
        <v>0</v>
      </c>
      <c r="E70" s="11"/>
    </row>
    <row r="71" spans="1:5" s="8" customFormat="1" ht="30" customHeight="1" x14ac:dyDescent="0.2">
      <c r="A71" s="3" t="s">
        <v>111</v>
      </c>
      <c r="B71" s="4"/>
      <c r="C71" s="4">
        <v>2</v>
      </c>
      <c r="D71" s="4"/>
      <c r="E71" s="2"/>
    </row>
    <row r="72" spans="1:5" s="8" customFormat="1" ht="34.5" customHeight="1" x14ac:dyDescent="0.2">
      <c r="A72" s="3" t="s">
        <v>112</v>
      </c>
      <c r="B72" s="4"/>
      <c r="C72" s="4">
        <v>2</v>
      </c>
      <c r="D72" s="4"/>
      <c r="E72" s="2"/>
    </row>
    <row r="73" spans="1:5" s="8" customFormat="1" ht="34.5" customHeight="1" x14ac:dyDescent="0.2">
      <c r="A73" s="3" t="s">
        <v>116</v>
      </c>
      <c r="B73" s="4"/>
      <c r="C73" s="4">
        <v>2</v>
      </c>
      <c r="D73" s="4"/>
      <c r="E73" s="2"/>
    </row>
    <row r="74" spans="1:5" s="8" customFormat="1" ht="34.5" customHeight="1" x14ac:dyDescent="0.2">
      <c r="A74" s="3" t="s">
        <v>117</v>
      </c>
      <c r="B74" s="4"/>
      <c r="C74" s="4">
        <v>2</v>
      </c>
      <c r="D74" s="4"/>
      <c r="E74" s="2"/>
    </row>
    <row r="75" spans="1:5" s="8" customFormat="1" ht="34.5" customHeight="1" x14ac:dyDescent="0.2">
      <c r="A75" s="3" t="s">
        <v>118</v>
      </c>
      <c r="B75" s="4"/>
      <c r="C75" s="4">
        <v>2</v>
      </c>
      <c r="D75" s="4"/>
      <c r="E75" s="2"/>
    </row>
    <row r="76" spans="1:5" s="8" customFormat="1" ht="34.5" customHeight="1" x14ac:dyDescent="0.2">
      <c r="A76" s="3" t="s">
        <v>120</v>
      </c>
      <c r="B76" s="4"/>
      <c r="C76" s="4">
        <v>2</v>
      </c>
      <c r="D76" s="4"/>
      <c r="E76" s="2"/>
    </row>
    <row r="77" spans="1:5" s="8" customFormat="1" ht="24.95" customHeight="1" x14ac:dyDescent="0.2">
      <c r="A77" s="16" t="s">
        <v>60</v>
      </c>
      <c r="B77" s="18">
        <f>SUM(B78)</f>
        <v>0</v>
      </c>
      <c r="C77" s="18">
        <f>SUM(C78)</f>
        <v>2</v>
      </c>
      <c r="D77" s="33">
        <f>(B77/C77)*100%</f>
        <v>0</v>
      </c>
      <c r="E77" s="11"/>
    </row>
    <row r="78" spans="1:5" s="8" customFormat="1" ht="71.25" customHeight="1" x14ac:dyDescent="0.2">
      <c r="A78" s="3" t="s">
        <v>113</v>
      </c>
      <c r="B78" s="4"/>
      <c r="C78" s="4">
        <v>2</v>
      </c>
      <c r="D78" s="4"/>
      <c r="E78" s="2"/>
    </row>
    <row r="79" spans="1:5" s="8" customFormat="1" ht="29.25" customHeight="1" x14ac:dyDescent="0.2">
      <c r="A79" s="10" t="s">
        <v>50</v>
      </c>
      <c r="B79" s="5">
        <f>SUM(B77+B70)</f>
        <v>0</v>
      </c>
      <c r="C79" s="5">
        <f>SUM(C77+C70)</f>
        <v>14</v>
      </c>
      <c r="D79" s="5"/>
      <c r="E79" s="2"/>
    </row>
    <row r="80" spans="1:5" s="8" customFormat="1" ht="29.25" customHeight="1" x14ac:dyDescent="0.2">
      <c r="A80" s="10" t="s">
        <v>51</v>
      </c>
      <c r="B80" s="77">
        <f>(B79/C79)*100%</f>
        <v>0</v>
      </c>
      <c r="C80" s="77"/>
      <c r="D80" s="31"/>
      <c r="E80" s="22"/>
    </row>
    <row r="81" spans="1:5" s="30" customFormat="1" ht="39" customHeight="1" x14ac:dyDescent="0.2">
      <c r="A81" s="37" t="s">
        <v>41</v>
      </c>
      <c r="B81" s="37" t="s">
        <v>40</v>
      </c>
      <c r="C81" s="26" t="s">
        <v>39</v>
      </c>
      <c r="D81" s="26"/>
      <c r="E81" s="37" t="s">
        <v>38</v>
      </c>
    </row>
    <row r="82" spans="1:5" s="8" customFormat="1" ht="24.95" customHeight="1" x14ac:dyDescent="0.2">
      <c r="A82" s="11" t="s">
        <v>63</v>
      </c>
      <c r="B82" s="14">
        <f>SUM(B83:B83)</f>
        <v>0</v>
      </c>
      <c r="C82" s="14">
        <f>SUM(C83:C83)</f>
        <v>2</v>
      </c>
      <c r="D82" s="35">
        <f>(B82/C82)*100%</f>
        <v>0</v>
      </c>
      <c r="E82" s="12"/>
    </row>
    <row r="83" spans="1:5" s="8" customFormat="1" ht="47.25" customHeight="1" x14ac:dyDescent="0.2">
      <c r="A83" s="3" t="s">
        <v>114</v>
      </c>
      <c r="B83" s="4"/>
      <c r="C83" s="4">
        <v>2</v>
      </c>
      <c r="D83" s="4"/>
      <c r="E83" s="2"/>
    </row>
    <row r="84" spans="1:5" s="8" customFormat="1" ht="24.95" customHeight="1" x14ac:dyDescent="0.2">
      <c r="A84" s="16" t="s">
        <v>64</v>
      </c>
      <c r="B84" s="18">
        <f>SUM(B85:B85)</f>
        <v>0</v>
      </c>
      <c r="C84" s="18">
        <f>SUM(C85:C85)</f>
        <v>2</v>
      </c>
      <c r="D84" s="33">
        <f>(B84/C84)*100%</f>
        <v>0</v>
      </c>
      <c r="E84" s="11"/>
    </row>
    <row r="85" spans="1:5" s="8" customFormat="1" ht="39.75" customHeight="1" x14ac:dyDescent="0.2">
      <c r="A85" s="3" t="s">
        <v>115</v>
      </c>
      <c r="B85" s="4"/>
      <c r="C85" s="4">
        <v>2</v>
      </c>
      <c r="D85" s="4"/>
      <c r="E85" s="2"/>
    </row>
    <row r="86" spans="1:5" ht="21.75" customHeight="1" x14ac:dyDescent="0.25">
      <c r="A86" s="10" t="s">
        <v>50</v>
      </c>
      <c r="B86" s="5">
        <f>SUM( B84+B82)</f>
        <v>0</v>
      </c>
      <c r="C86" s="5">
        <f>SUM( C84+C82)</f>
        <v>4</v>
      </c>
      <c r="D86" s="5"/>
      <c r="E86" s="2"/>
    </row>
    <row r="87" spans="1:5" ht="21.75" customHeight="1" x14ac:dyDescent="0.25">
      <c r="A87" s="10" t="s">
        <v>51</v>
      </c>
      <c r="B87" s="77">
        <f>(B86/C86)*100%</f>
        <v>0</v>
      </c>
      <c r="C87" s="77"/>
      <c r="D87" s="31"/>
      <c r="E87" s="22"/>
    </row>
    <row r="88" spans="1:5" ht="35.25" customHeight="1" x14ac:dyDescent="0.25">
      <c r="A88" s="11" t="s">
        <v>73</v>
      </c>
      <c r="B88" s="79" t="s">
        <v>77</v>
      </c>
      <c r="C88" s="80"/>
      <c r="D88" s="80"/>
      <c r="E88" s="81"/>
    </row>
    <row r="89" spans="1:5" ht="42" customHeight="1" x14ac:dyDescent="0.25">
      <c r="A89" s="50" t="s">
        <v>91</v>
      </c>
      <c r="B89" s="77"/>
      <c r="C89" s="77"/>
      <c r="D89" s="77"/>
      <c r="E89" s="77"/>
    </row>
    <row r="90" spans="1:5" ht="42" customHeight="1" x14ac:dyDescent="0.25">
      <c r="A90" s="51" t="s">
        <v>132</v>
      </c>
      <c r="B90" s="82" t="s">
        <v>78</v>
      </c>
      <c r="C90" s="82"/>
      <c r="D90" s="82"/>
      <c r="E90" s="82"/>
    </row>
    <row r="91" spans="1:5" ht="42" customHeight="1" x14ac:dyDescent="0.25">
      <c r="A91" s="52" t="s">
        <v>75</v>
      </c>
      <c r="B91" s="83"/>
      <c r="C91" s="84"/>
      <c r="D91" s="84"/>
      <c r="E91" s="84"/>
    </row>
    <row r="92" spans="1:5" ht="42" customHeight="1" x14ac:dyDescent="0.25">
      <c r="A92" s="52" t="s">
        <v>76</v>
      </c>
      <c r="B92" s="83"/>
      <c r="C92" s="84"/>
      <c r="D92" s="84"/>
      <c r="E92" s="84"/>
    </row>
    <row r="93" spans="1:5" ht="42" customHeight="1" x14ac:dyDescent="0.25">
      <c r="A93" s="50" t="s">
        <v>74</v>
      </c>
      <c r="B93" s="83"/>
      <c r="C93" s="84"/>
      <c r="D93" s="84"/>
      <c r="E93" s="84"/>
    </row>
    <row r="94" spans="1:5" ht="42" customHeight="1" x14ac:dyDescent="0.25">
      <c r="A94" s="52" t="s">
        <v>79</v>
      </c>
      <c r="B94" s="83"/>
      <c r="C94" s="84"/>
      <c r="D94" s="84"/>
      <c r="E94" s="84"/>
    </row>
    <row r="95" spans="1:5" ht="42" customHeight="1" x14ac:dyDescent="0.25">
      <c r="A95" s="52" t="s">
        <v>80</v>
      </c>
      <c r="B95" s="83"/>
      <c r="C95" s="84"/>
      <c r="D95" s="84"/>
      <c r="E95" s="84"/>
    </row>
    <row r="96" spans="1:5" ht="50.45" customHeight="1" x14ac:dyDescent="0.25">
      <c r="A96" s="58" t="s">
        <v>121</v>
      </c>
      <c r="B96" s="85"/>
      <c r="C96" s="86"/>
      <c r="D96" s="86"/>
      <c r="E96" s="87"/>
    </row>
    <row r="97" spans="1:5" ht="33" customHeight="1" x14ac:dyDescent="0.25">
      <c r="A97" s="50" t="s">
        <v>82</v>
      </c>
      <c r="B97" s="85"/>
      <c r="C97" s="86"/>
      <c r="D97" s="86"/>
      <c r="E97" s="87"/>
    </row>
    <row r="98" spans="1:5" ht="33" customHeight="1" x14ac:dyDescent="0.25">
      <c r="A98" s="53" t="s">
        <v>119</v>
      </c>
      <c r="B98" s="85"/>
      <c r="C98" s="86"/>
      <c r="D98" s="86"/>
      <c r="E98" s="87"/>
    </row>
    <row r="99" spans="1:5" ht="33" customHeight="1" x14ac:dyDescent="0.25">
      <c r="A99" s="57" t="s">
        <v>122</v>
      </c>
      <c r="B99" s="85"/>
      <c r="C99" s="86"/>
      <c r="D99" s="86"/>
      <c r="E99" s="87"/>
    </row>
    <row r="100" spans="1:5" ht="15" customHeight="1" x14ac:dyDescent="0.25">
      <c r="A100" s="60"/>
      <c r="B100" s="61"/>
      <c r="C100" s="61"/>
      <c r="D100" s="61"/>
      <c r="E100" s="62"/>
    </row>
    <row r="101" spans="1:5" ht="15" customHeight="1" x14ac:dyDescent="0.25">
      <c r="A101" s="63"/>
      <c r="B101" s="64"/>
      <c r="C101" s="63"/>
      <c r="D101" s="63"/>
      <c r="E101" s="65"/>
    </row>
    <row r="102" spans="1:5" ht="25.5" customHeight="1" x14ac:dyDescent="0.25">
      <c r="A102" s="76"/>
      <c r="B102" s="76"/>
      <c r="C102" s="66"/>
      <c r="D102" s="66"/>
      <c r="E102" s="67"/>
    </row>
    <row r="103" spans="1:5" ht="23.25" customHeight="1" x14ac:dyDescent="0.25">
      <c r="A103" s="68"/>
      <c r="B103" s="72" t="s">
        <v>67</v>
      </c>
      <c r="C103" s="66"/>
      <c r="D103" s="66"/>
      <c r="E103" s="67"/>
    </row>
    <row r="104" spans="1:5" ht="15" customHeight="1" x14ac:dyDescent="0.25">
      <c r="A104" s="69" t="s">
        <v>16</v>
      </c>
      <c r="B104" s="37">
        <f>SUM(C11+C13+C18+C21+C24+C26+C28+C30+C32+C34+C36+C38+C44+C52+C55+C58+C62+C70+C77+C82+C84)</f>
        <v>76</v>
      </c>
      <c r="C104" s="63"/>
      <c r="D104" s="63"/>
      <c r="E104" s="62"/>
    </row>
    <row r="105" spans="1:5" ht="15" customHeight="1" x14ac:dyDescent="0.25">
      <c r="A105" s="69" t="s">
        <v>17</v>
      </c>
      <c r="B105" s="37">
        <f>SUM(B11+B13+B18+B21+B24+B26+B28+B30+B32+B34+B36+B38+B44+B52+B55+B58+B62+B70+B77+B82+B84)</f>
        <v>0</v>
      </c>
      <c r="C105" s="70"/>
      <c r="D105" s="70"/>
      <c r="E105" s="62"/>
    </row>
    <row r="106" spans="1:5" ht="15" customHeight="1" x14ac:dyDescent="0.25">
      <c r="A106" s="69" t="s">
        <v>66</v>
      </c>
      <c r="B106" s="71">
        <f>(B105/B104)*100%</f>
        <v>0</v>
      </c>
      <c r="C106" s="70"/>
      <c r="D106" s="70"/>
      <c r="E106" s="62"/>
    </row>
    <row r="107" spans="1:5" ht="15" customHeight="1" x14ac:dyDescent="0.25"/>
  </sheetData>
  <autoFilter ref="A10:IK41"/>
  <mergeCells count="37">
    <mergeCell ref="A1:E1"/>
    <mergeCell ref="A49:E49"/>
    <mergeCell ref="B48:C48"/>
    <mergeCell ref="A42:E42"/>
    <mergeCell ref="B41:C41"/>
    <mergeCell ref="A9:E9"/>
    <mergeCell ref="B2:D2"/>
    <mergeCell ref="A3:B3"/>
    <mergeCell ref="A5:B5"/>
    <mergeCell ref="C4:E4"/>
    <mergeCell ref="C5:E5"/>
    <mergeCell ref="A8:B8"/>
    <mergeCell ref="C8:E8"/>
    <mergeCell ref="C3:E3"/>
    <mergeCell ref="A6:B6"/>
    <mergeCell ref="C6:E6"/>
    <mergeCell ref="B98:E98"/>
    <mergeCell ref="B80:C80"/>
    <mergeCell ref="B99:E99"/>
    <mergeCell ref="B67:C67"/>
    <mergeCell ref="A68:E68"/>
    <mergeCell ref="A4:B4"/>
    <mergeCell ref="A102:B102"/>
    <mergeCell ref="B87:C87"/>
    <mergeCell ref="A50:E50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A7:B7"/>
    <mergeCell ref="C7:E7"/>
    <mergeCell ref="B97:E97"/>
  </mergeCells>
  <pageMargins left="0.70866141732283472" right="0.70866141732283472" top="0.74803149606299213" bottom="0.74803149606299213" header="0.31496062992125984" footer="0.31496062992125984"/>
  <pageSetup paperSize="9" scale="58" orientation="portrait" verticalDpi="300" r:id="rId1"/>
  <headerFooter>
    <oddHeader xml:space="preserve">&amp;CElaborado por: Liliana Navarrete </oddHeader>
  </headerFooter>
  <rowBreaks count="2" manualBreakCount="2">
    <brk id="31" max="16383" man="1"/>
    <brk id="41" max="16383" man="1"/>
  </rowBreaks>
  <ignoredErrors>
    <ignoredError sqref="B26:D2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workbookViewId="0">
      <selection activeCell="A12" sqref="A12:XFD12"/>
    </sheetView>
  </sheetViews>
  <sheetFormatPr baseColWidth="10" defaultRowHeight="15" x14ac:dyDescent="0.25"/>
  <cols>
    <col min="2" max="2" width="0" hidden="1" customWidth="1"/>
    <col min="3" max="3" width="38.85546875" style="44" customWidth="1"/>
    <col min="4" max="5" width="0" hidden="1" customWidth="1"/>
    <col min="6" max="6" width="25.140625" customWidth="1"/>
  </cols>
  <sheetData>
    <row r="1" spans="2:6" x14ac:dyDescent="0.25">
      <c r="C1" s="44" t="s">
        <v>68</v>
      </c>
      <c r="F1" t="s">
        <v>69</v>
      </c>
    </row>
    <row r="2" spans="2:6" x14ac:dyDescent="0.25">
      <c r="B2" s="18" t="s">
        <v>0</v>
      </c>
      <c r="C2" s="41" t="s">
        <v>18</v>
      </c>
      <c r="D2" s="18">
        <v>3</v>
      </c>
      <c r="E2" s="18">
        <v>3</v>
      </c>
      <c r="F2" s="32">
        <f>+'Evaluación '!D11</f>
        <v>0</v>
      </c>
    </row>
    <row r="3" spans="2:6" x14ac:dyDescent="0.25">
      <c r="B3" s="18" t="s">
        <v>1</v>
      </c>
      <c r="C3" s="41" t="s">
        <v>19</v>
      </c>
      <c r="D3" s="18">
        <v>7</v>
      </c>
      <c r="E3" s="18">
        <v>11</v>
      </c>
      <c r="F3" s="32">
        <f>+'Evaluación '!D13</f>
        <v>0</v>
      </c>
    </row>
    <row r="4" spans="2:6" x14ac:dyDescent="0.25">
      <c r="B4" s="18" t="s">
        <v>2</v>
      </c>
      <c r="C4" s="41" t="s">
        <v>20</v>
      </c>
      <c r="D4" s="18">
        <v>8</v>
      </c>
      <c r="E4" s="18">
        <v>9</v>
      </c>
      <c r="F4" s="32">
        <f>+'Evaluación '!D18</f>
        <v>0</v>
      </c>
    </row>
    <row r="5" spans="2:6" x14ac:dyDescent="0.25">
      <c r="B5" s="18" t="s">
        <v>3</v>
      </c>
      <c r="C5" s="41" t="s">
        <v>21</v>
      </c>
      <c r="D5" s="18">
        <v>1</v>
      </c>
      <c r="E5" s="18">
        <v>1</v>
      </c>
      <c r="F5" s="32">
        <f>+'Evaluación '!D21</f>
        <v>0</v>
      </c>
    </row>
    <row r="6" spans="2:6" x14ac:dyDescent="0.25">
      <c r="B6" s="18" t="s">
        <v>4</v>
      </c>
      <c r="C6" s="41" t="s">
        <v>22</v>
      </c>
      <c r="D6" s="18">
        <v>1</v>
      </c>
      <c r="E6" s="18">
        <v>3</v>
      </c>
      <c r="F6" s="32">
        <f>+'Evaluación '!D24</f>
        <v>0</v>
      </c>
    </row>
    <row r="7" spans="2:6" ht="22.5" x14ac:dyDescent="0.25">
      <c r="B7" s="18" t="s">
        <v>5</v>
      </c>
      <c r="C7" s="41" t="s">
        <v>42</v>
      </c>
      <c r="D7" s="18">
        <v>3</v>
      </c>
      <c r="E7" s="18">
        <v>6</v>
      </c>
      <c r="F7" s="33" t="e">
        <f>+'Evaluación '!#REF!</f>
        <v>#REF!</v>
      </c>
    </row>
    <row r="8" spans="2:6" x14ac:dyDescent="0.25">
      <c r="B8" s="18" t="s">
        <v>43</v>
      </c>
      <c r="C8" s="41" t="s">
        <v>23</v>
      </c>
      <c r="D8" s="15">
        <v>2</v>
      </c>
      <c r="E8" s="15">
        <v>4</v>
      </c>
      <c r="F8" s="34">
        <f>+'Evaluación '!D26</f>
        <v>0</v>
      </c>
    </row>
    <row r="9" spans="2:6" x14ac:dyDescent="0.25">
      <c r="B9" s="18" t="s">
        <v>44</v>
      </c>
      <c r="C9" s="41" t="s">
        <v>24</v>
      </c>
      <c r="D9" s="18">
        <v>2</v>
      </c>
      <c r="E9" s="18">
        <v>2</v>
      </c>
      <c r="F9" s="33">
        <f>+'Evaluación '!D28</f>
        <v>0</v>
      </c>
    </row>
    <row r="10" spans="2:6" x14ac:dyDescent="0.25">
      <c r="B10" s="18" t="s">
        <v>45</v>
      </c>
      <c r="C10" s="41" t="s">
        <v>25</v>
      </c>
      <c r="D10" s="14">
        <v>1</v>
      </c>
      <c r="E10" s="14">
        <v>2</v>
      </c>
      <c r="F10" s="35">
        <f>+'Evaluación '!D30</f>
        <v>0</v>
      </c>
    </row>
    <row r="11" spans="2:6" x14ac:dyDescent="0.25">
      <c r="B11" s="18" t="s">
        <v>46</v>
      </c>
      <c r="C11" s="41" t="s">
        <v>26</v>
      </c>
      <c r="D11" s="18">
        <v>2</v>
      </c>
      <c r="E11" s="18">
        <v>3</v>
      </c>
      <c r="F11" s="33">
        <f>+'Evaluación '!D32</f>
        <v>0</v>
      </c>
    </row>
    <row r="12" spans="2:6" x14ac:dyDescent="0.25">
      <c r="B12" s="18" t="s">
        <v>47</v>
      </c>
      <c r="C12" s="41" t="s">
        <v>27</v>
      </c>
      <c r="D12" s="18">
        <v>1</v>
      </c>
      <c r="E12" s="18">
        <v>3</v>
      </c>
      <c r="F12" s="33">
        <f>+'Evaluación '!D34</f>
        <v>0</v>
      </c>
    </row>
    <row r="13" spans="2:6" x14ac:dyDescent="0.25">
      <c r="B13" s="18" t="s">
        <v>48</v>
      </c>
      <c r="C13" s="42" t="s">
        <v>28</v>
      </c>
      <c r="D13" s="13">
        <v>3</v>
      </c>
      <c r="E13" s="13">
        <v>4</v>
      </c>
      <c r="F13" s="36">
        <f>+'Evaluación '!D36</f>
        <v>0</v>
      </c>
    </row>
    <row r="14" spans="2:6" x14ac:dyDescent="0.25">
      <c r="B14" s="18" t="s">
        <v>49</v>
      </c>
      <c r="C14" s="42" t="s">
        <v>29</v>
      </c>
      <c r="D14" s="14">
        <v>3</v>
      </c>
      <c r="E14" s="14">
        <v>4</v>
      </c>
      <c r="F14" s="35">
        <f>+'Evaluación '!D38</f>
        <v>0</v>
      </c>
    </row>
    <row r="15" spans="2:6" x14ac:dyDescent="0.25">
      <c r="B15" s="18" t="s">
        <v>6</v>
      </c>
      <c r="C15" s="41" t="s">
        <v>31</v>
      </c>
      <c r="D15" s="18">
        <v>9</v>
      </c>
      <c r="E15" s="18">
        <v>10</v>
      </c>
      <c r="F15" s="32">
        <f>+'Evaluación '!D44</f>
        <v>0</v>
      </c>
    </row>
    <row r="16" spans="2:6" x14ac:dyDescent="0.25">
      <c r="B16" s="18" t="s">
        <v>52</v>
      </c>
      <c r="C16" s="41" t="s">
        <v>33</v>
      </c>
      <c r="D16" s="14">
        <v>8</v>
      </c>
      <c r="E16" s="14">
        <v>8</v>
      </c>
      <c r="F16" s="35" t="e">
        <f>+'Evaluación '!#REF!</f>
        <v>#REF!</v>
      </c>
    </row>
    <row r="17" spans="2:6" x14ac:dyDescent="0.25">
      <c r="B17" s="17" t="s">
        <v>7</v>
      </c>
      <c r="C17" s="43" t="s">
        <v>55</v>
      </c>
      <c r="D17" s="18">
        <v>7</v>
      </c>
      <c r="E17" s="18">
        <v>9</v>
      </c>
      <c r="F17" s="35">
        <f>+'Evaluación '!D52</f>
        <v>0</v>
      </c>
    </row>
    <row r="18" spans="2:6" x14ac:dyDescent="0.25">
      <c r="B18" s="18" t="s">
        <v>8</v>
      </c>
      <c r="C18" s="41" t="s">
        <v>53</v>
      </c>
      <c r="D18" s="18">
        <v>3</v>
      </c>
      <c r="E18" s="18">
        <v>4</v>
      </c>
      <c r="F18" s="35">
        <f>+'Evaluación '!D55</f>
        <v>0</v>
      </c>
    </row>
    <row r="19" spans="2:6" x14ac:dyDescent="0.25">
      <c r="B19" s="18" t="s">
        <v>9</v>
      </c>
      <c r="C19" s="41" t="s">
        <v>54</v>
      </c>
      <c r="D19" s="18">
        <v>7</v>
      </c>
      <c r="E19" s="18">
        <v>8</v>
      </c>
      <c r="F19" s="33">
        <f>+'Evaluación '!D58</f>
        <v>0</v>
      </c>
    </row>
    <row r="20" spans="2:6" x14ac:dyDescent="0.25">
      <c r="B20" s="18" t="s">
        <v>56</v>
      </c>
      <c r="C20" s="41" t="s">
        <v>57</v>
      </c>
      <c r="D20" s="18">
        <v>7</v>
      </c>
      <c r="E20" s="18">
        <v>10</v>
      </c>
      <c r="F20" s="35">
        <f>+'Evaluación '!D62</f>
        <v>0</v>
      </c>
    </row>
    <row r="21" spans="2:6" x14ac:dyDescent="0.25">
      <c r="B21" s="18" t="s">
        <v>58</v>
      </c>
      <c r="C21" s="41" t="s">
        <v>59</v>
      </c>
      <c r="D21" s="18">
        <v>5</v>
      </c>
      <c r="E21" s="18">
        <v>6</v>
      </c>
      <c r="F21" s="33">
        <f>+'Evaluación '!D70</f>
        <v>0</v>
      </c>
    </row>
    <row r="22" spans="2:6" ht="22.5" x14ac:dyDescent="0.25">
      <c r="B22" s="20" t="s">
        <v>61</v>
      </c>
      <c r="C22" s="42" t="s">
        <v>60</v>
      </c>
      <c r="D22" s="18">
        <v>1</v>
      </c>
      <c r="E22" s="18">
        <v>1</v>
      </c>
      <c r="F22" s="33">
        <f>+'Evaluación '!D77</f>
        <v>0</v>
      </c>
    </row>
    <row r="23" spans="2:6" x14ac:dyDescent="0.25">
      <c r="B23" s="18" t="s">
        <v>10</v>
      </c>
      <c r="C23" s="41" t="s">
        <v>34</v>
      </c>
      <c r="D23" s="18">
        <v>2</v>
      </c>
      <c r="E23" s="18">
        <v>4</v>
      </c>
      <c r="F23" s="33" t="e">
        <f>+'Evaluación '!#REF!</f>
        <v>#REF!</v>
      </c>
    </row>
    <row r="24" spans="2:6" x14ac:dyDescent="0.25">
      <c r="B24" s="18" t="s">
        <v>11</v>
      </c>
      <c r="C24" s="41" t="s">
        <v>35</v>
      </c>
      <c r="D24" s="18">
        <v>1</v>
      </c>
      <c r="E24" s="18">
        <v>2</v>
      </c>
      <c r="F24" s="33" t="e">
        <f>+'Evaluación '!#REF!</f>
        <v>#REF!</v>
      </c>
    </row>
    <row r="25" spans="2:6" x14ac:dyDescent="0.25">
      <c r="B25" s="18" t="s">
        <v>12</v>
      </c>
      <c r="C25" s="41" t="s">
        <v>36</v>
      </c>
      <c r="D25" s="13">
        <v>1</v>
      </c>
      <c r="E25" s="13">
        <v>1</v>
      </c>
      <c r="F25" s="36" t="e">
        <f>+'Evaluación '!#REF!</f>
        <v>#REF!</v>
      </c>
    </row>
    <row r="26" spans="2:6" ht="22.5" x14ac:dyDescent="0.25">
      <c r="B26" s="18" t="s">
        <v>13</v>
      </c>
      <c r="C26" s="41" t="s">
        <v>37</v>
      </c>
      <c r="D26" s="13">
        <v>1</v>
      </c>
      <c r="E26" s="13">
        <v>1</v>
      </c>
      <c r="F26" s="36" t="e">
        <f>+'Evaluación '!#REF!</f>
        <v>#REF!</v>
      </c>
    </row>
    <row r="27" spans="2:6" x14ac:dyDescent="0.25">
      <c r="B27" s="18" t="s">
        <v>62</v>
      </c>
      <c r="C27" s="41" t="s">
        <v>63</v>
      </c>
      <c r="D27" s="13">
        <v>4</v>
      </c>
      <c r="E27" s="13">
        <v>12</v>
      </c>
      <c r="F27" s="36">
        <f>+'Evaluación '!D82</f>
        <v>0</v>
      </c>
    </row>
    <row r="28" spans="2:6" x14ac:dyDescent="0.25">
      <c r="B28" s="18" t="s">
        <v>14</v>
      </c>
      <c r="C28" s="42" t="s">
        <v>64</v>
      </c>
      <c r="D28" s="18">
        <v>9</v>
      </c>
      <c r="E28" s="18">
        <v>9</v>
      </c>
      <c r="F28" s="33">
        <f>+'Evaluación '!D84</f>
        <v>0</v>
      </c>
    </row>
    <row r="29" spans="2:6" x14ac:dyDescent="0.25">
      <c r="B29" s="18" t="s">
        <v>15</v>
      </c>
      <c r="C29" s="41" t="s">
        <v>65</v>
      </c>
      <c r="D29" s="18">
        <v>1</v>
      </c>
      <c r="E29" s="18">
        <v>1</v>
      </c>
      <c r="F29" s="33" t="e">
        <f>+'Evaluación '!#REF!</f>
        <v>#REF!</v>
      </c>
    </row>
  </sheetData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4" zoomScale="70" zoomScaleNormal="70" workbookViewId="0">
      <selection activeCell="C23" sqref="C23"/>
    </sheetView>
  </sheetViews>
  <sheetFormatPr baseColWidth="10" defaultRowHeight="15" x14ac:dyDescent="0.25"/>
  <cols>
    <col min="2" max="3" width="11.42578125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Evaluación </vt:lpstr>
      <vt:lpstr>Hoja2</vt:lpstr>
      <vt:lpstr>Hoja3</vt:lpstr>
      <vt:lpstr>'Evaluación '!Área_de_impresión</vt:lpstr>
      <vt:lpstr>'Evaluación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Navarrete Cuellar</dc:creator>
  <cp:lastModifiedBy>Jenny Carolina Pastrana Vargas</cp:lastModifiedBy>
  <cp:lastPrinted>2019-03-19T19:44:04Z</cp:lastPrinted>
  <dcterms:created xsi:type="dcterms:W3CDTF">2016-06-06T19:46:55Z</dcterms:created>
  <dcterms:modified xsi:type="dcterms:W3CDTF">2019-06-17T20:22:23Z</dcterms:modified>
</cp:coreProperties>
</file>