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ardila\AppData\Local\Microsoft\Windows\INetCache\Content.Outlook\ZEQNFVPM\"/>
    </mc:Choice>
  </mc:AlternateContent>
  <xr:revisionPtr revIDLastSave="0" documentId="13_ncr:1_{898D8090-D392-448B-B23D-76221DDED297}" xr6:coauthVersionLast="47" xr6:coauthVersionMax="47" xr10:uidLastSave="{00000000-0000-0000-0000-000000000000}"/>
  <bookViews>
    <workbookView xWindow="-110" yWindow="-110" windowWidth="19420" windowHeight="11500" xr2:uid="{E171CA63-B81F-4CA2-9D28-7D5DD64CBB4B}"/>
  </bookViews>
  <sheets>
    <sheet name="PONDERABLES 014-026" sheetId="1" r:id="rId1"/>
    <sheet name="Proponente 2" sheetId="3" r:id="rId2"/>
    <sheet name="Proponente 4" sheetId="4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" l="1"/>
  <c r="C3" i="4"/>
  <c r="B3" i="4"/>
  <c r="F11" i="4"/>
  <c r="G11" i="4" s="1"/>
  <c r="F10" i="4"/>
  <c r="G10" i="4" s="1"/>
  <c r="F9" i="4"/>
  <c r="G9" i="4" s="1"/>
  <c r="F8" i="4"/>
  <c r="C3" i="3"/>
  <c r="B3" i="3"/>
  <c r="F12" i="3"/>
  <c r="G12" i="3" s="1"/>
  <c r="F11" i="3"/>
  <c r="G11" i="3" s="1"/>
  <c r="F10" i="3"/>
  <c r="G10" i="3" s="1"/>
  <c r="F9" i="3"/>
  <c r="G9" i="3" s="1"/>
  <c r="F8" i="3"/>
  <c r="F13" i="3" s="1"/>
  <c r="I17" i="1"/>
  <c r="I16" i="1"/>
  <c r="I15" i="1"/>
  <c r="F12" i="4" l="1"/>
  <c r="G8" i="4"/>
  <c r="G12" i="4" s="1"/>
  <c r="G8" i="3"/>
  <c r="G13" i="3" s="1"/>
  <c r="E16" i="1" s="1"/>
  <c r="F18" i="1" s="1"/>
  <c r="I18" i="1" s="1"/>
</calcChain>
</file>

<file path=xl/sharedStrings.xml><?xml version="1.0" encoding="utf-8"?>
<sst xmlns="http://schemas.openxmlformats.org/spreadsheetml/2006/main" count="55" uniqueCount="42">
  <si>
    <t>FIDUCIARIA COLOMBIANA DE COMERCIO EXTERIOR S.A.</t>
  </si>
  <si>
    <t>CONOVOCATORIA</t>
  </si>
  <si>
    <t>FIDEICOMISO</t>
  </si>
  <si>
    <t>Item</t>
  </si>
  <si>
    <t>PROPONENTE</t>
  </si>
  <si>
    <t>TOTAL PONDERABLE</t>
  </si>
  <si>
    <t>Acreditación experiencia adicional</t>
  </si>
  <si>
    <t>Objeto</t>
  </si>
  <si>
    <t>Contrato 1</t>
  </si>
  <si>
    <t>Contrato 2</t>
  </si>
  <si>
    <t>EVALUACIÓN REQUISITOS PONDERABLES</t>
  </si>
  <si>
    <t>CRITERIOS DE EVALUACIÓN Y CALIFICACIÓN DE PROPUESTA</t>
  </si>
  <si>
    <t>PROPONENTES CON REQUISITOS HABILITANTES CUMPLIDOS</t>
  </si>
  <si>
    <t>Fecha de Inicio</t>
  </si>
  <si>
    <t>Fecha de Terminación</t>
  </si>
  <si>
    <t>Experiencia Adicional</t>
  </si>
  <si>
    <t>Prueba Técnica</t>
  </si>
  <si>
    <t>Entrevista</t>
  </si>
  <si>
    <t>ID</t>
  </si>
  <si>
    <t>021 - 2026</t>
  </si>
  <si>
    <t>P.A. CENIT PUEBLO AWA - OBRAS POR IMPUESTOS</t>
  </si>
  <si>
    <t xml:space="preserve">OMAR ANDRÉS MARTÍNEZ SIERRA </t>
  </si>
  <si>
    <t>0*</t>
  </si>
  <si>
    <t>ADRIANA DEL PILAR SILVA CORTES</t>
  </si>
  <si>
    <t>YEIMI TATIANA OSORIO GALINDO</t>
  </si>
  <si>
    <t>MARTHA LILIANA URREGO PEREZ</t>
  </si>
  <si>
    <t>Contrato 3</t>
  </si>
  <si>
    <t>Contrato 4</t>
  </si>
  <si>
    <t>Contrato 5</t>
  </si>
  <si>
    <t>Días</t>
  </si>
  <si>
    <t>Años</t>
  </si>
  <si>
    <t>Años certificados Experiencia adicional</t>
  </si>
  <si>
    <t>Cálculo de puntaje experiencia adicional según términos de referencia</t>
  </si>
  <si>
    <t>BRINDAR ASESORIA JURÍDICA A LA SECRETARIA DE AGRICULTURA, GANADERÍA Y MEDIO AMBIENTE DEL DEPARTAMENTO DE CASANARE, EN LAS ACTIVIDADES QUE SON DE SU COMPETENCIA ADMINISTRATIVA E INSTITUCIONAL</t>
  </si>
  <si>
    <t>BRINDAR APOYO PROFESIONAL EN LA ESTRUCTURACIÓN, VERIFICACIÓN Y EVALUACIÓN DEL COMPONENTE JURÍDICO EN LOS DIFERENTES PROCESOS DE SELECCIÓN DE CONTRATISTAS Y EN LOS TRÁMITES Y ACTUACIONES QUE SE DIRIJAN AL CUMPLIMIENTO DEL OBJETO Y FUNCIONES A CARGO DE LA CORPORACIÓN AUTÓNOMA REGIONAL DE LA ORINOQUIA – CORPORINOQUIA</t>
  </si>
  <si>
    <t>REALIZAR LA REVISIÓN Y ESTRUCTURACIÓN DESDE EL COMPONENTE JURÍDICO DE LOS ESTUDIOS Y DOCUMENTOS NECESARIOS EN EL DESARROLLO DE PROCESOS DE SELECCIÓN DIFERENTES A LA CONTRATACIÓN DIRECTA QUE SEAN LLEVADOS A CABO POR LA CORPORINOQUIA</t>
  </si>
  <si>
    <t>PRESTAR LOS SERVICIOS PROFESIONALES DESDE EL COMPONENTE JURÍDICO A LA CORPORACIÓN AUTÓNOMA REGIONAL DE LA ORINOQUIA CORPORINOQUIA, EN LOS PROCESOS DE SELECCIÓN
QUE SE ADELANTEN PARA LA ADQUISICIÓN DE OBRAS, BIENES Y SERVICIOS, CONFORME A LAS ETAPAS Y TÉRMINOS DE LOS PROCESOS DE SELECCIÓN ADELANTADOS, A TRAVÉS DE LAS MODALIDADES DE LICITACIÓN PÚBLICA, CONCURSO DE MÉRITOS, SELECCIÓN ABREVIADA Y MÍNIMA CUANTÍA DEL RÉGIMEN DE CONTRATACIÓN ESTATAL</t>
  </si>
  <si>
    <t>PRESTAR LOS SERVICIOS PROFESIONALES A LA CORPORACIÓN AUTÓNOMA REGIONAL DE LA ORINOQUIA-CORPORINOQUIA EN LA ASESORÍA, Y SEGUIMIENTO DE LOS ASUNTOS DE CARÁCTER JURÍDICO QUE INTEGRAN LA ACTIVIDAD CONTRACTUAL DE LOS PROCESOS DE SELECCIÓN DE CONTRATISTAS QUE SE ADELANTEN POR PARTE DE LA OFICINA ASESORA JURÍDICA A TRAVÉS DE LAS MODALIDADES DE LICITACIÓN PÚBLICA, CONCURSO DE MÉRITOS, SELECCIÓN ABREVIADA Y MÍNIMA CUANTÍA</t>
  </si>
  <si>
    <t>PRESTACION DE SERVICIOS DE APOYO EN EL AREA CONTRACTUAL ADSCRITA A LA SECRETARIA DE GOBIERNO Y DESARROLLO SOCIAL DEL MUNICIPIO DE URIBE META</t>
  </si>
  <si>
    <t>PRESTACION DE SERVICIOS PROFESIONALES JURIDICOS PARA EL APOYO DE LOS PROCESOS DE CONTRATACIÓN ADELANTE  EL MUNICIPIO DE RESTREPO META</t>
  </si>
  <si>
    <t>* Ninguno de los contratos de experiencia adicional pertenecen a contratos con fecha posterior a los presentados como experiencia mínima por ende no se otorga puntaje</t>
  </si>
  <si>
    <t>P.A. CENIT TEORAMA - OBRAS POR IMPUESTOS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</si>
</sst>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_-* #,##0\ &quot;€&quot;_-;\-* #,##0\ &quot;€&quot;_-;_-* &quot;-&quot;\ &quot;€&quot;_-;_-@_-"/>
    <numFmt numFmtId="165" formatCode="_-* #,##0\ _€_-;\-* #,##0\ _€_-;_-* &quot;-&quot;\ _€_-;_-@_-"/>
  </numFmts>
  <fonts count="1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rgb="FF000000"/>
      <name val="Times New Roman"/>
      <family val="1"/>
    </font>
    <font>
      <b/>
      <sz val="11"/>
      <color theme="0"/>
      <name val="Aptos Narrow"/>
      <family val="2"/>
      <scheme val="minor"/>
    </font>
    <font>
      <sz val="11"/>
      <color theme="1"/>
      <name val="Segoe UI Semilight"/>
      <family val="2"/>
    </font>
    <font>
      <sz val="10"/>
      <color theme="1"/>
      <name val="Segoe UI Semilight"/>
      <family val="2"/>
    </font>
    <font>
      <b/>
      <sz val="11"/>
      <color theme="0"/>
      <name val="Segoe UI Semilight"/>
      <family val="2"/>
    </font>
    <font>
      <b/>
      <sz val="12"/>
      <color theme="1"/>
      <name val="Segoe UI Semilight"/>
      <family val="2"/>
    </font>
    <font>
      <sz val="11"/>
      <color theme="1"/>
      <name val="Aptos Narrow"/>
      <family val="2"/>
      <scheme val="minor"/>
    </font>
    <font>
      <b/>
      <sz val="11"/>
      <color theme="1"/>
      <name val="Segoe UI Semilight"/>
      <family val="2"/>
    </font>
    <font>
      <b/>
      <sz val="11"/>
      <color rgb="FFFFFFFF"/>
      <name val="Segoe UI Semilight"/>
      <family val="2"/>
    </font>
    <font>
      <b/>
      <sz val="11"/>
      <color rgb="FF000000"/>
      <name val="Segoe UI Semilight"/>
      <family val="2"/>
    </font>
    <font>
      <sz val="11"/>
      <color rgb="FF000000"/>
      <name val="Segoe UI Semilight"/>
      <family val="2"/>
    </font>
    <font>
      <i/>
      <sz val="11"/>
      <color theme="1"/>
      <name val="Segoe UI Semilight"/>
      <family val="2"/>
    </font>
    <font>
      <sz val="8"/>
      <name val="Aptos Narrow"/>
      <family val="2"/>
      <scheme val="minor"/>
    </font>
    <font>
      <sz val="11"/>
      <color theme="0"/>
      <name val="Segoe UI Semilight"/>
      <family val="2"/>
    </font>
    <font>
      <sz val="10"/>
      <name val="Arial"/>
      <family val="2"/>
    </font>
    <font>
      <sz val="10"/>
      <name val="Segoe UI Semi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rgb="FF104861"/>
        <bgColor indexed="64"/>
      </patternFill>
    </fill>
    <fill>
      <patternFill patternType="solid">
        <fgColor rgb="FF8ED97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44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165" fontId="8" fillId="0" borderId="0" applyFont="0" applyFill="0" applyBorder="0" applyAlignment="0" applyProtection="0"/>
  </cellStyleXfs>
  <cellXfs count="50"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3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1" fontId="12" fillId="0" borderId="7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2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3" fontId="12" fillId="0" borderId="10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vertical="center"/>
    </xf>
    <xf numFmtId="1" fontId="12" fillId="0" borderId="10" xfId="0" applyNumberFormat="1" applyFont="1" applyBorder="1" applyAlignment="1">
      <alignment horizontal="center" vertical="center"/>
    </xf>
    <xf numFmtId="1" fontId="12" fillId="0" borderId="11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3" fillId="0" borderId="0" xfId="0" applyFont="1"/>
    <xf numFmtId="14" fontId="5" fillId="0" borderId="1" xfId="0" applyNumberFormat="1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3" fontId="5" fillId="0" borderId="1" xfId="0" applyNumberFormat="1" applyFont="1" applyBorder="1" applyAlignment="1">
      <alignment vertical="center" wrapText="1"/>
    </xf>
    <xf numFmtId="0" fontId="4" fillId="0" borderId="0" xfId="0" applyFont="1" applyAlignment="1">
      <alignment horizontal="left"/>
    </xf>
    <xf numFmtId="0" fontId="0" fillId="3" borderId="1" xfId="0" applyFill="1" applyBorder="1"/>
    <xf numFmtId="0" fontId="4" fillId="3" borderId="1" xfId="0" applyFont="1" applyFill="1" applyBorder="1"/>
    <xf numFmtId="0" fontId="15" fillId="3" borderId="1" xfId="0" applyFont="1" applyFill="1" applyBorder="1"/>
    <xf numFmtId="3" fontId="6" fillId="3" borderId="1" xfId="0" applyNumberFormat="1" applyFont="1" applyFill="1" applyBorder="1" applyAlignment="1">
      <alignment horizontal="center" vertical="center"/>
    </xf>
    <xf numFmtId="4" fontId="6" fillId="3" borderId="1" xfId="0" applyNumberFormat="1" applyFont="1" applyFill="1" applyBorder="1" applyAlignment="1">
      <alignment horizontal="center" vertical="center"/>
    </xf>
    <xf numFmtId="3" fontId="0" fillId="0" borderId="0" xfId="0" applyNumberFormat="1"/>
    <xf numFmtId="4" fontId="12" fillId="0" borderId="10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17" fillId="0" borderId="1" xfId="6" applyFont="1" applyBorder="1" applyAlignment="1">
      <alignment horizontal="left" vertical="center" wrapText="1"/>
    </xf>
    <xf numFmtId="0" fontId="9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</cellXfs>
  <cellStyles count="8">
    <cellStyle name="Millares [0] 2" xfId="7" xr:uid="{A733AE8F-8788-470A-8356-978FFD7F7BE8}"/>
    <cellStyle name="Moneda [0] 2" xfId="3" xr:uid="{6606D9E7-6EDA-4E2C-9D33-0F872103D40A}"/>
    <cellStyle name="Moneda 2" xfId="2" xr:uid="{746B484E-6EA7-4890-A5A2-A50E90D2ECFD}"/>
    <cellStyle name="Normal" xfId="0" builtinId="0"/>
    <cellStyle name="Normal 2" xfId="1" xr:uid="{C216AAA5-3A46-4C57-9079-92807E31DEDC}"/>
    <cellStyle name="Normal 2 2" xfId="6" xr:uid="{C185FD02-920C-4E78-9D26-EAB1B0AACEEF}"/>
    <cellStyle name="Normal 2 3" xfId="4" xr:uid="{D7CCB9C9-42E5-4321-83BA-13F0E4A7B192}"/>
    <cellStyle name="Porcentual 2" xfId="5" xr:uid="{BCE50B40-EF65-4AC2-A9EB-220BA3F505B2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22</xdr:row>
      <xdr:rowOff>14940</xdr:rowOff>
    </xdr:from>
    <xdr:to>
      <xdr:col>4</xdr:col>
      <xdr:colOff>1664756</xdr:colOff>
      <xdr:row>27</xdr:row>
      <xdr:rowOff>42263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5AC8D00-BEFF-B135-D161-B9275A91F9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065058"/>
          <a:ext cx="6020109" cy="10732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D9187-E3C3-444F-A8DB-712429680A32}">
  <sheetPr>
    <tabColor rgb="FFFFFF00"/>
  </sheetPr>
  <dimension ref="B2:I22"/>
  <sheetViews>
    <sheetView showGridLines="0" tabSelected="1" zoomScale="85" zoomScaleNormal="85" workbookViewId="0">
      <selection activeCell="I8" sqref="I8"/>
    </sheetView>
  </sheetViews>
  <sheetFormatPr baseColWidth="10" defaultColWidth="11.453125" defaultRowHeight="16.5" x14ac:dyDescent="0.45"/>
  <cols>
    <col min="1" max="1" width="2.7265625" style="3" customWidth="1"/>
    <col min="2" max="2" width="5.54296875" style="7" customWidth="1"/>
    <col min="3" max="3" width="12.54296875" style="7" bestFit="1" customWidth="1"/>
    <col min="4" max="4" width="41.54296875" style="3" customWidth="1"/>
    <col min="5" max="5" width="26.08984375" style="3" customWidth="1"/>
    <col min="6" max="6" width="13.81640625" style="3" customWidth="1"/>
    <col min="7" max="7" width="11.26953125" style="3" customWidth="1"/>
    <col min="8" max="8" width="12.7265625" style="3" customWidth="1"/>
    <col min="9" max="9" width="14.1796875" style="7" customWidth="1"/>
    <col min="10" max="16384" width="11.453125" style="3"/>
  </cols>
  <sheetData>
    <row r="2" spans="2:9" x14ac:dyDescent="0.45">
      <c r="D2" s="8" t="s">
        <v>0</v>
      </c>
    </row>
    <row r="3" spans="2:9" x14ac:dyDescent="0.45">
      <c r="D3" s="48" t="s">
        <v>10</v>
      </c>
      <c r="E3" s="48"/>
      <c r="F3" s="48"/>
    </row>
    <row r="5" spans="2:9" x14ac:dyDescent="0.45">
      <c r="D5" s="9" t="s">
        <v>1</v>
      </c>
      <c r="E5" s="3" t="s">
        <v>19</v>
      </c>
    </row>
    <row r="6" spans="2:9" x14ac:dyDescent="0.45">
      <c r="D6" s="9" t="s">
        <v>2</v>
      </c>
      <c r="E6" s="3" t="s">
        <v>20</v>
      </c>
    </row>
    <row r="7" spans="2:9" x14ac:dyDescent="0.45">
      <c r="D7" s="9"/>
      <c r="E7" s="3" t="s">
        <v>41</v>
      </c>
    </row>
    <row r="8" spans="2:9" ht="53.25" customHeight="1" x14ac:dyDescent="0.45">
      <c r="D8" s="33" t="s">
        <v>12</v>
      </c>
      <c r="E8" s="6">
        <v>4</v>
      </c>
    </row>
    <row r="9" spans="2:9" x14ac:dyDescent="0.45">
      <c r="D9" s="10"/>
    </row>
    <row r="11" spans="2:9" x14ac:dyDescent="0.45">
      <c r="D11" s="9" t="s">
        <v>11</v>
      </c>
    </row>
    <row r="12" spans="2:9" x14ac:dyDescent="0.45">
      <c r="D12" s="9"/>
    </row>
    <row r="13" spans="2:9" ht="17" thickBot="1" x14ac:dyDescent="0.5"/>
    <row r="14" spans="2:9" s="11" customFormat="1" ht="30.75" customHeight="1" thickBot="1" x14ac:dyDescent="0.4">
      <c r="B14" s="12" t="s">
        <v>3</v>
      </c>
      <c r="C14" s="13" t="s">
        <v>18</v>
      </c>
      <c r="D14" s="13" t="s">
        <v>4</v>
      </c>
      <c r="E14" s="14" t="s">
        <v>31</v>
      </c>
      <c r="F14" s="14" t="s">
        <v>15</v>
      </c>
      <c r="G14" s="14" t="s">
        <v>16</v>
      </c>
      <c r="H14" s="14" t="s">
        <v>17</v>
      </c>
      <c r="I14" s="15" t="s">
        <v>5</v>
      </c>
    </row>
    <row r="15" spans="2:9" x14ac:dyDescent="0.45">
      <c r="B15" s="16">
        <v>1</v>
      </c>
      <c r="C15" s="17">
        <v>79962043</v>
      </c>
      <c r="D15" s="18" t="s">
        <v>21</v>
      </c>
      <c r="E15" s="19"/>
      <c r="F15" s="19" t="s">
        <v>22</v>
      </c>
      <c r="G15" s="20">
        <v>35</v>
      </c>
      <c r="H15" s="20">
        <v>18.3</v>
      </c>
      <c r="I15" s="21">
        <f>+H15+G15</f>
        <v>53.3</v>
      </c>
    </row>
    <row r="16" spans="2:9" x14ac:dyDescent="0.45">
      <c r="B16" s="22">
        <v>2</v>
      </c>
      <c r="C16" s="23">
        <v>28553220</v>
      </c>
      <c r="D16" s="24" t="s">
        <v>23</v>
      </c>
      <c r="E16" s="25">
        <f>+'Proponente 2'!G13</f>
        <v>3.4</v>
      </c>
      <c r="F16" s="26">
        <v>30</v>
      </c>
      <c r="G16" s="27">
        <v>21.583333333333332</v>
      </c>
      <c r="H16" s="27">
        <v>32</v>
      </c>
      <c r="I16" s="21">
        <f t="shared" ref="I16:I18" si="0">+H16+G16+F16</f>
        <v>83.583333333333329</v>
      </c>
    </row>
    <row r="17" spans="2:9" x14ac:dyDescent="0.45">
      <c r="B17" s="22">
        <v>3</v>
      </c>
      <c r="C17" s="23">
        <v>1020723847</v>
      </c>
      <c r="D17" s="24" t="s">
        <v>24</v>
      </c>
      <c r="E17" s="26"/>
      <c r="F17" s="19" t="s">
        <v>22</v>
      </c>
      <c r="G17" s="27">
        <v>26.25</v>
      </c>
      <c r="H17" s="27">
        <v>24.5</v>
      </c>
      <c r="I17" s="21">
        <f>+H17+G17</f>
        <v>50.75</v>
      </c>
    </row>
    <row r="18" spans="2:9" ht="17" thickBot="1" x14ac:dyDescent="0.5">
      <c r="B18" s="28">
        <v>4</v>
      </c>
      <c r="C18" s="29">
        <v>1121819839</v>
      </c>
      <c r="D18" s="30" t="s">
        <v>25</v>
      </c>
      <c r="E18" s="45">
        <f>+'Proponente 4'!G12</f>
        <v>1.4657534246575343</v>
      </c>
      <c r="F18" s="31">
        <f>+E18*(30/E16)</f>
        <v>12.933118452860597</v>
      </c>
      <c r="G18" s="31">
        <v>18.666666666666668</v>
      </c>
      <c r="H18" s="31">
        <v>23.3</v>
      </c>
      <c r="I18" s="32">
        <f t="shared" si="0"/>
        <v>54.899785119527266</v>
      </c>
    </row>
    <row r="20" spans="2:9" x14ac:dyDescent="0.45">
      <c r="B20" s="34" t="s">
        <v>40</v>
      </c>
    </row>
    <row r="22" spans="2:9" x14ac:dyDescent="0.45">
      <c r="B22" s="38" t="s">
        <v>32</v>
      </c>
      <c r="C22" s="38"/>
    </row>
  </sheetData>
  <mergeCells count="1">
    <mergeCell ref="D3:F3"/>
  </mergeCells>
  <conditionalFormatting sqref="I14">
    <cfRule type="cellIs" dxfId="0" priority="3" operator="equal">
      <formula>"No cumple"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2BFBD-1C64-4061-81BB-674AB85BB421}">
  <dimension ref="B3:G13"/>
  <sheetViews>
    <sheetView showGridLines="0" zoomScale="70" zoomScaleNormal="70" workbookViewId="0">
      <selection activeCell="C18" sqref="C18"/>
    </sheetView>
  </sheetViews>
  <sheetFormatPr baseColWidth="10" defaultColWidth="11.453125" defaultRowHeight="16.5" x14ac:dyDescent="0.45"/>
  <cols>
    <col min="3" max="3" width="59.81640625" customWidth="1"/>
    <col min="4" max="4" width="14.453125" style="3" customWidth="1"/>
    <col min="5" max="5" width="14.26953125" style="3" bestFit="1" customWidth="1"/>
    <col min="6" max="7" width="11.54296875" style="6" customWidth="1"/>
  </cols>
  <sheetData>
    <row r="3" spans="2:7" x14ac:dyDescent="0.45">
      <c r="B3" s="44">
        <f>+'PONDERABLES 014-026'!C16</f>
        <v>28553220</v>
      </c>
      <c r="C3" t="str">
        <f>+'PONDERABLES 014-026'!D16</f>
        <v>ADRIANA DEL PILAR SILVA CORTES</v>
      </c>
    </row>
    <row r="5" spans="2:7" ht="17.25" customHeight="1" x14ac:dyDescent="0.35">
      <c r="B5" s="49" t="s">
        <v>6</v>
      </c>
      <c r="C5" s="49"/>
      <c r="D5" s="49"/>
      <c r="E5" s="49"/>
      <c r="F5" s="49"/>
      <c r="G5"/>
    </row>
    <row r="6" spans="2:7" ht="16.5" customHeight="1" x14ac:dyDescent="0.35">
      <c r="B6" s="49"/>
      <c r="C6" s="49"/>
      <c r="D6" s="49"/>
      <c r="E6" s="49"/>
      <c r="F6" s="49"/>
      <c r="G6"/>
    </row>
    <row r="7" spans="2:7" s="5" customFormat="1" ht="37.5" customHeight="1" x14ac:dyDescent="0.35">
      <c r="B7" s="2"/>
      <c r="C7" s="2" t="s">
        <v>7</v>
      </c>
      <c r="D7" s="4" t="s">
        <v>13</v>
      </c>
      <c r="E7" s="4" t="s">
        <v>14</v>
      </c>
      <c r="F7" s="4" t="s">
        <v>29</v>
      </c>
      <c r="G7" s="4" t="s">
        <v>30</v>
      </c>
    </row>
    <row r="8" spans="2:7" ht="64" x14ac:dyDescent="0.35">
      <c r="B8" s="1" t="s">
        <v>8</v>
      </c>
      <c r="C8" s="46" t="s">
        <v>33</v>
      </c>
      <c r="D8" s="35">
        <v>43112</v>
      </c>
      <c r="E8" s="35">
        <v>43384</v>
      </c>
      <c r="F8" s="37">
        <f>+E8-D8</f>
        <v>272</v>
      </c>
      <c r="G8" s="36">
        <f>+F8/365</f>
        <v>0.74520547945205484</v>
      </c>
    </row>
    <row r="9" spans="2:7" ht="96" x14ac:dyDescent="0.35">
      <c r="B9" s="1" t="s">
        <v>9</v>
      </c>
      <c r="C9" s="46" t="s">
        <v>34</v>
      </c>
      <c r="D9" s="35">
        <v>43854</v>
      </c>
      <c r="E9" s="35">
        <v>44173</v>
      </c>
      <c r="F9" s="37">
        <f>+E9-D9</f>
        <v>319</v>
      </c>
      <c r="G9" s="36">
        <f t="shared" ref="G9:G12" si="0">+F9/365</f>
        <v>0.87397260273972599</v>
      </c>
    </row>
    <row r="10" spans="2:7" ht="80" x14ac:dyDescent="0.35">
      <c r="B10" s="1" t="s">
        <v>26</v>
      </c>
      <c r="C10" s="46" t="s">
        <v>35</v>
      </c>
      <c r="D10" s="35">
        <v>44590</v>
      </c>
      <c r="E10" s="35">
        <v>44862</v>
      </c>
      <c r="F10" s="37">
        <f t="shared" ref="F10:F12" si="1">+E10-D10</f>
        <v>272</v>
      </c>
      <c r="G10" s="36">
        <f t="shared" si="0"/>
        <v>0.74520547945205484</v>
      </c>
    </row>
    <row r="11" spans="2:7" ht="128" x14ac:dyDescent="0.35">
      <c r="B11" s="1" t="s">
        <v>27</v>
      </c>
      <c r="C11" s="46" t="s">
        <v>36</v>
      </c>
      <c r="D11" s="35">
        <v>45083</v>
      </c>
      <c r="E11" s="35">
        <v>45280</v>
      </c>
      <c r="F11" s="37">
        <f t="shared" si="1"/>
        <v>197</v>
      </c>
      <c r="G11" s="36">
        <f t="shared" si="0"/>
        <v>0.53972602739726028</v>
      </c>
    </row>
    <row r="12" spans="2:7" ht="128" x14ac:dyDescent="0.35">
      <c r="B12" s="1" t="s">
        <v>28</v>
      </c>
      <c r="C12" s="46" t="s">
        <v>37</v>
      </c>
      <c r="D12" s="35">
        <v>45328</v>
      </c>
      <c r="E12" s="35">
        <v>45509</v>
      </c>
      <c r="F12" s="37">
        <f t="shared" si="1"/>
        <v>181</v>
      </c>
      <c r="G12" s="36">
        <f t="shared" si="0"/>
        <v>0.49589041095890413</v>
      </c>
    </row>
    <row r="13" spans="2:7" x14ac:dyDescent="0.45">
      <c r="B13" s="39"/>
      <c r="C13" s="39"/>
      <c r="D13" s="40"/>
      <c r="E13" s="41"/>
      <c r="F13" s="42">
        <f>+SUM(F8:F12)</f>
        <v>1241</v>
      </c>
      <c r="G13" s="43">
        <f>+SUM(G8:G12)</f>
        <v>3.4</v>
      </c>
    </row>
  </sheetData>
  <mergeCells count="1">
    <mergeCell ref="B5:F6"/>
  </mergeCells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47838-407C-4D0E-A5DC-E7B549C94E38}">
  <dimension ref="B3:G12"/>
  <sheetViews>
    <sheetView showGridLines="0" zoomScale="85" zoomScaleNormal="85" workbookViewId="0">
      <selection activeCell="C14" sqref="C14"/>
    </sheetView>
  </sheetViews>
  <sheetFormatPr baseColWidth="10" defaultColWidth="11.453125" defaultRowHeight="16.5" x14ac:dyDescent="0.45"/>
  <cols>
    <col min="2" max="2" width="13.26953125" bestFit="1" customWidth="1"/>
    <col min="3" max="3" width="58.453125" customWidth="1"/>
    <col min="4" max="4" width="14.453125" style="3" customWidth="1"/>
    <col min="5" max="5" width="14.26953125" style="3" bestFit="1" customWidth="1"/>
    <col min="6" max="6" width="11.54296875" style="6" customWidth="1"/>
  </cols>
  <sheetData>
    <row r="3" spans="2:7" x14ac:dyDescent="0.45">
      <c r="B3" s="44">
        <f>+'PONDERABLES 014-026'!C18</f>
        <v>1121819839</v>
      </c>
      <c r="C3" t="str">
        <f>+'PONDERABLES 014-026'!D18</f>
        <v>MARTHA LILIANA URREGO PEREZ</v>
      </c>
    </row>
    <row r="5" spans="2:7" ht="17.25" customHeight="1" x14ac:dyDescent="0.35">
      <c r="B5" s="49" t="s">
        <v>6</v>
      </c>
      <c r="C5" s="49"/>
      <c r="D5" s="49"/>
      <c r="E5" s="49"/>
      <c r="F5" s="49"/>
    </row>
    <row r="6" spans="2:7" ht="16.5" customHeight="1" x14ac:dyDescent="0.35">
      <c r="B6" s="49"/>
      <c r="C6" s="49"/>
      <c r="D6" s="49"/>
      <c r="E6" s="49"/>
      <c r="F6" s="49"/>
    </row>
    <row r="7" spans="2:7" s="5" customFormat="1" ht="37.5" customHeight="1" x14ac:dyDescent="0.35">
      <c r="B7" s="2"/>
      <c r="C7" s="2" t="s">
        <v>38</v>
      </c>
      <c r="D7" s="4" t="s">
        <v>13</v>
      </c>
      <c r="E7" s="4" t="s">
        <v>14</v>
      </c>
      <c r="F7" s="4" t="s">
        <v>29</v>
      </c>
      <c r="G7" s="4" t="s">
        <v>30</v>
      </c>
    </row>
    <row r="8" spans="2:7" ht="48" x14ac:dyDescent="0.35">
      <c r="B8" s="1" t="s">
        <v>8</v>
      </c>
      <c r="C8" s="47" t="s">
        <v>38</v>
      </c>
      <c r="D8" s="35">
        <v>44589</v>
      </c>
      <c r="E8" s="35">
        <v>44804</v>
      </c>
      <c r="F8" s="37">
        <f>+E8-D8</f>
        <v>215</v>
      </c>
      <c r="G8" s="36">
        <f>+F8/365</f>
        <v>0.58904109589041098</v>
      </c>
    </row>
    <row r="9" spans="2:7" ht="48" x14ac:dyDescent="0.35">
      <c r="B9" s="1" t="s">
        <v>9</v>
      </c>
      <c r="C9" s="47" t="s">
        <v>39</v>
      </c>
      <c r="D9" s="35">
        <v>45691</v>
      </c>
      <c r="E9" s="35">
        <v>45810</v>
      </c>
      <c r="F9" s="37">
        <f>+E9-D9</f>
        <v>119</v>
      </c>
      <c r="G9" s="36">
        <f t="shared" ref="G9:G11" si="0">+F9/365</f>
        <v>0.32602739726027397</v>
      </c>
    </row>
    <row r="10" spans="2:7" ht="48" x14ac:dyDescent="0.35">
      <c r="B10" s="1" t="s">
        <v>26</v>
      </c>
      <c r="C10" s="47" t="s">
        <v>39</v>
      </c>
      <c r="D10" s="35">
        <v>45817</v>
      </c>
      <c r="E10" s="35">
        <v>45938</v>
      </c>
      <c r="F10" s="37">
        <f t="shared" ref="F10:F11" si="1">+E10-D10</f>
        <v>121</v>
      </c>
      <c r="G10" s="36">
        <f t="shared" si="0"/>
        <v>0.33150684931506852</v>
      </c>
    </row>
    <row r="11" spans="2:7" ht="48" x14ac:dyDescent="0.35">
      <c r="B11" s="1" t="s">
        <v>27</v>
      </c>
      <c r="C11" s="47" t="s">
        <v>39</v>
      </c>
      <c r="D11" s="35">
        <v>45940</v>
      </c>
      <c r="E11" s="35">
        <v>46020</v>
      </c>
      <c r="F11" s="37">
        <f t="shared" si="1"/>
        <v>80</v>
      </c>
      <c r="G11" s="36">
        <f t="shared" si="0"/>
        <v>0.21917808219178081</v>
      </c>
    </row>
    <row r="12" spans="2:7" x14ac:dyDescent="0.45">
      <c r="B12" s="39"/>
      <c r="C12" s="39"/>
      <c r="D12" s="40"/>
      <c r="E12" s="41"/>
      <c r="F12" s="42">
        <f>+SUM(F8:F11)</f>
        <v>535</v>
      </c>
      <c r="G12" s="43">
        <f>+SUM(G8:G11)</f>
        <v>1.4657534246575343</v>
      </c>
    </row>
  </sheetData>
  <mergeCells count="1">
    <mergeCell ref="B5:F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PONDERABLES 014-026</vt:lpstr>
      <vt:lpstr>Proponente 2</vt:lpstr>
      <vt:lpstr>Proponente 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Jhonny Elias Ardila Rodriguez</dc:creator>
  <cp:keywords/>
  <dc:description/>
  <cp:lastModifiedBy>Jhonny Elias Ardila Rodriguez</cp:lastModifiedBy>
  <cp:revision/>
  <dcterms:created xsi:type="dcterms:W3CDTF">2025-09-29T17:51:16Z</dcterms:created>
  <dcterms:modified xsi:type="dcterms:W3CDTF">2026-06-11T13:36:47Z</dcterms:modified>
  <cp:category/>
  <cp:contentStatus/>
</cp:coreProperties>
</file>